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435" tabRatio="878" activeTab="2"/>
  </bookViews>
  <sheets>
    <sheet name="титул" sheetId="19" r:id="rId1"/>
    <sheet name="Базовая часть РУП" sheetId="7" r:id="rId2"/>
    <sheet name="Вариат.часть-прил.1" sheetId="20" r:id="rId3"/>
  </sheets>
  <definedNames>
    <definedName name="_xlnm.Print_Area" localSheetId="1">'Базовая часть РУП'!$A$1:$AT$82</definedName>
    <definedName name="_xlnm.Print_Area" localSheetId="2">'Вариат.часть-прил.1'!$A$1:$AT$47</definedName>
    <definedName name="_xlnm.Print_Area" localSheetId="0">титул!$A$1:$BL$53</definedName>
  </definedNames>
  <calcPr calcId="145621"/>
</workbook>
</file>

<file path=xl/calcChain.xml><?xml version="1.0" encoding="utf-8"?>
<calcChain xmlns="http://schemas.openxmlformats.org/spreadsheetml/2006/main">
  <c r="D43" i="20" l="1"/>
  <c r="R15" i="20"/>
  <c r="V15" i="20"/>
  <c r="Z15" i="20"/>
  <c r="AD15" i="20"/>
  <c r="N15" i="20"/>
  <c r="N43" i="20" s="1"/>
  <c r="D15" i="20"/>
  <c r="AL43" i="20"/>
  <c r="AH43" i="20"/>
  <c r="AD43" i="20"/>
  <c r="Z43" i="20"/>
  <c r="V43" i="20"/>
  <c r="R43" i="20"/>
  <c r="AH20" i="20"/>
  <c r="AL20" i="20"/>
  <c r="R20" i="20"/>
  <c r="V20" i="20"/>
  <c r="Z20" i="20"/>
  <c r="AD20" i="20"/>
  <c r="N20" i="20"/>
  <c r="D20" i="20"/>
  <c r="N11" i="20" l="1"/>
  <c r="D50" i="7" l="1"/>
  <c r="F39" i="20" l="1"/>
  <c r="E39" i="20"/>
  <c r="J39" i="20" s="1"/>
  <c r="F38" i="20"/>
  <c r="E38" i="20"/>
  <c r="F37" i="20"/>
  <c r="E37" i="20"/>
  <c r="J38" i="20" l="1"/>
  <c r="J37" i="20"/>
  <c r="F36" i="20"/>
  <c r="E36" i="20"/>
  <c r="F35" i="20"/>
  <c r="E35" i="20"/>
  <c r="F34" i="20"/>
  <c r="E34" i="20"/>
  <c r="F33" i="20"/>
  <c r="E33" i="20"/>
  <c r="F32" i="20"/>
  <c r="E32" i="20"/>
  <c r="F31" i="20"/>
  <c r="E31" i="20"/>
  <c r="E30" i="20"/>
  <c r="F30" i="20"/>
  <c r="E28" i="20"/>
  <c r="F27" i="7"/>
  <c r="E27" i="7"/>
  <c r="E17" i="20"/>
  <c r="I17" i="20"/>
  <c r="H17" i="20"/>
  <c r="G17" i="20"/>
  <c r="J27" i="7" l="1"/>
  <c r="J32" i="20"/>
  <c r="J36" i="20"/>
  <c r="J31" i="20"/>
  <c r="J33" i="20"/>
  <c r="J35" i="20"/>
  <c r="J34" i="20"/>
  <c r="J30" i="20"/>
  <c r="F17" i="20"/>
  <c r="J17" i="20" s="1"/>
  <c r="F13" i="20"/>
  <c r="AP15" i="20" l="1"/>
  <c r="AL15" i="20"/>
  <c r="AH15" i="20"/>
  <c r="D23" i="7"/>
  <c r="R13" i="7"/>
  <c r="V10" i="7"/>
  <c r="D46" i="7" l="1"/>
  <c r="AP44" i="7"/>
  <c r="AL44" i="7"/>
  <c r="AH44" i="7"/>
  <c r="AD44" i="7"/>
  <c r="Z44" i="7"/>
  <c r="V44" i="7"/>
  <c r="R44" i="7"/>
  <c r="N44" i="7"/>
  <c r="D39" i="7"/>
  <c r="D44" i="7" s="1"/>
  <c r="AP23" i="7" l="1"/>
  <c r="AL23" i="7"/>
  <c r="AH23" i="7"/>
  <c r="AD23" i="7"/>
  <c r="Z23" i="7"/>
  <c r="V23" i="7"/>
  <c r="R23" i="7"/>
  <c r="N23" i="7"/>
  <c r="E39" i="7" l="1"/>
  <c r="E40" i="7"/>
  <c r="E41" i="7"/>
  <c r="E42" i="7"/>
  <c r="E43" i="7"/>
  <c r="E47" i="7"/>
  <c r="E46" i="7"/>
  <c r="E44" i="7"/>
  <c r="E32" i="7"/>
  <c r="E29" i="7"/>
  <c r="E26" i="7"/>
  <c r="AP17" i="7"/>
  <c r="AL17" i="7"/>
  <c r="AH17" i="7"/>
  <c r="AD17" i="7"/>
  <c r="AD21" i="7" s="1"/>
  <c r="Z17" i="7"/>
  <c r="Z21" i="7" s="1"/>
  <c r="V17" i="7"/>
  <c r="V21" i="7" s="1"/>
  <c r="R17" i="7"/>
  <c r="R21" i="7" s="1"/>
  <c r="N17" i="7"/>
  <c r="N21" i="7" s="1"/>
  <c r="AH6" i="7"/>
  <c r="AH15" i="7" s="1"/>
  <c r="AD6" i="7"/>
  <c r="AD15" i="7" s="1"/>
  <c r="Z6" i="7"/>
  <c r="Z15" i="7" s="1"/>
  <c r="V6" i="7"/>
  <c r="R6" i="7"/>
  <c r="R15" i="7" s="1"/>
  <c r="N6" i="7"/>
  <c r="N15" i="7" s="1"/>
  <c r="AP21" i="7" l="1"/>
  <c r="AL21" i="7"/>
  <c r="AH21" i="7"/>
  <c r="AP15" i="7"/>
  <c r="AL15" i="7"/>
  <c r="J37" i="7" l="1"/>
  <c r="E35" i="7"/>
  <c r="F34" i="7"/>
  <c r="F33" i="7"/>
  <c r="F32" i="7"/>
  <c r="J32" i="7" s="1"/>
  <c r="F31" i="7"/>
  <c r="F30" i="7"/>
  <c r="F29" i="7"/>
  <c r="J29" i="7" s="1"/>
  <c r="F28" i="7"/>
  <c r="F26" i="7"/>
  <c r="J26" i="7" s="1"/>
  <c r="F25" i="7"/>
  <c r="F24" i="7"/>
  <c r="G15" i="7"/>
  <c r="F14" i="7"/>
  <c r="F13" i="7"/>
  <c r="F12" i="7"/>
  <c r="F11" i="7"/>
  <c r="F41" i="20"/>
  <c r="F27" i="20"/>
  <c r="F29" i="20"/>
  <c r="F28" i="20"/>
  <c r="F26" i="20"/>
  <c r="F25" i="20"/>
  <c r="F22" i="20"/>
  <c r="D11" i="20"/>
  <c r="E13" i="20"/>
  <c r="J13" i="20" s="1"/>
  <c r="E29" i="20"/>
  <c r="E27" i="20"/>
  <c r="E26" i="20"/>
  <c r="E25" i="20"/>
  <c r="E22" i="20"/>
  <c r="E41" i="20"/>
  <c r="E34" i="7"/>
  <c r="E33" i="7"/>
  <c r="E31" i="7"/>
  <c r="E30" i="7"/>
  <c r="E28" i="7"/>
  <c r="E25" i="7"/>
  <c r="E24" i="7"/>
  <c r="J26" i="20" l="1"/>
  <c r="J31" i="7"/>
  <c r="J33" i="7"/>
  <c r="J25" i="7"/>
  <c r="J24" i="7"/>
  <c r="J34" i="7"/>
  <c r="E20" i="20"/>
  <c r="J41" i="20"/>
  <c r="J30" i="7"/>
  <c r="J22" i="20"/>
  <c r="J28" i="20"/>
  <c r="E11" i="20"/>
  <c r="J25" i="20"/>
  <c r="J29" i="20"/>
  <c r="J27" i="20"/>
  <c r="AL36" i="7"/>
  <c r="AL50" i="7" s="1"/>
  <c r="E43" i="20" l="1"/>
  <c r="E19" i="7"/>
  <c r="G19" i="7"/>
  <c r="H19" i="7"/>
  <c r="I19" i="7"/>
  <c r="F19" i="7" l="1"/>
  <c r="J19" i="7" s="1"/>
  <c r="G24" i="20"/>
  <c r="F24" i="20" s="1"/>
  <c r="E24" i="20"/>
  <c r="G23" i="20"/>
  <c r="F23" i="20" s="1"/>
  <c r="E23" i="20"/>
  <c r="J23" i="20" l="1"/>
  <c r="J24" i="20"/>
  <c r="N36" i="7" l="1"/>
  <c r="N50" i="7" s="1"/>
  <c r="I20" i="7"/>
  <c r="H20" i="7"/>
  <c r="G20" i="7"/>
  <c r="E20" i="7"/>
  <c r="E18" i="20"/>
  <c r="F18" i="20"/>
  <c r="F20" i="7" l="1"/>
  <c r="J20" i="7" s="1"/>
  <c r="J18" i="20"/>
  <c r="I21" i="7"/>
  <c r="G21" i="7"/>
  <c r="E18" i="7"/>
  <c r="E14" i="7"/>
  <c r="V15" i="7"/>
  <c r="D6" i="7"/>
  <c r="E6" i="7" s="1"/>
  <c r="E11" i="7"/>
  <c r="I7" i="7"/>
  <c r="F21" i="7" l="1"/>
  <c r="J14" i="7"/>
  <c r="F18" i="7"/>
  <c r="J18" i="7" s="1"/>
  <c r="J11" i="7"/>
  <c r="AP36" i="7" l="1"/>
  <c r="AP50" i="7" s="1"/>
  <c r="AH36" i="7"/>
  <c r="AH50" i="7" s="1"/>
  <c r="AD36" i="7"/>
  <c r="AD50" i="7" s="1"/>
  <c r="Z50" i="7"/>
  <c r="V36" i="7"/>
  <c r="V50" i="7" s="1"/>
  <c r="R36" i="7"/>
  <c r="R50" i="7" s="1"/>
  <c r="D36" i="7"/>
  <c r="D17" i="7"/>
  <c r="D21" i="7" l="1"/>
  <c r="E13" i="7" l="1"/>
  <c r="J13" i="7" l="1"/>
  <c r="E36" i="7"/>
  <c r="E23" i="7"/>
  <c r="E21" i="7"/>
  <c r="J21" i="7" s="1"/>
  <c r="E17" i="7"/>
  <c r="I8" i="7" l="1"/>
  <c r="I9" i="7"/>
  <c r="F9" i="7" s="1"/>
  <c r="F7" i="7"/>
  <c r="F10" i="7"/>
  <c r="E8" i="7"/>
  <c r="E9" i="7"/>
  <c r="E10" i="7"/>
  <c r="E12" i="7"/>
  <c r="E7" i="7"/>
  <c r="BB22" i="19"/>
  <c r="BH26" i="19"/>
  <c r="BG26" i="19"/>
  <c r="BF26" i="19"/>
  <c r="BE26" i="19"/>
  <c r="BD26" i="19"/>
  <c r="BC26" i="19"/>
  <c r="BB25" i="19"/>
  <c r="BB24" i="19"/>
  <c r="BB23" i="19"/>
  <c r="F8" i="7" l="1"/>
  <c r="F15" i="7" s="1"/>
  <c r="I15" i="7"/>
  <c r="J7" i="7"/>
  <c r="D15" i="7"/>
  <c r="D45" i="7" s="1"/>
  <c r="E45" i="7" s="1"/>
  <c r="J12" i="7"/>
  <c r="J10" i="7"/>
  <c r="J9" i="7"/>
  <c r="BB26" i="19"/>
  <c r="J8" i="7" l="1"/>
  <c r="J15" i="7" s="1"/>
  <c r="E15" i="7"/>
  <c r="E50" i="7" l="1"/>
</calcChain>
</file>

<file path=xl/sharedStrings.xml><?xml version="1.0" encoding="utf-8"?>
<sst xmlns="http://schemas.openxmlformats.org/spreadsheetml/2006/main" count="632" uniqueCount="326">
  <si>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</si>
  <si>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</si>
  <si>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</si>
  <si>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</si>
  <si>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</si>
  <si>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</si>
  <si>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</si>
  <si>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</si>
  <si>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</si>
  <si>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</si>
  <si>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</si>
  <si>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</si>
  <si>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</si>
  <si>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</si>
  <si>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</si>
  <si>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</si>
  <si>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</si>
  <si>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</si>
  <si>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</si>
  <si>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</si>
  <si>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</si>
  <si>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</si>
  <si>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</si>
  <si>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</si>
  <si>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</si>
  <si>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</si>
  <si>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</si>
  <si>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</si>
  <si>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</si>
  <si>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</si>
  <si>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</si>
  <si>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</si>
  <si>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</si>
  <si>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</si>
  <si>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Х</t>
  </si>
  <si>
    <t>//</t>
  </si>
  <si>
    <t>ГЭ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</si>
  <si>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</si>
  <si>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</si>
  <si>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</si>
  <si>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</si>
  <si>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</si>
  <si>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</si>
  <si>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О</t>
  </si>
  <si>
    <t>Р</t>
  </si>
  <si>
    <r>
      <t xml:space="preserve">ГЭ </t>
    </r>
    <r>
      <rPr>
        <b/>
        <vertAlign val="subscript"/>
        <sz val="7"/>
        <color indexed="9"/>
        <rFont val="Times New Roman Cyr"/>
        <family val="1"/>
        <charset val="204"/>
      </rPr>
      <t>ГА</t>
    </r>
  </si>
  <si>
    <t>ФКиС</t>
  </si>
  <si>
    <t>1-4</t>
  </si>
  <si>
    <t>1.</t>
  </si>
  <si>
    <t>2.</t>
  </si>
  <si>
    <t>3.</t>
  </si>
  <si>
    <t>КТ</t>
  </si>
  <si>
    <t>РЯ</t>
  </si>
  <si>
    <t>ИЯ</t>
  </si>
  <si>
    <t>ФиСН</t>
  </si>
  <si>
    <r>
      <t xml:space="preserve">Чет тили / </t>
    </r>
    <r>
      <rPr>
        <b/>
        <sz val="14"/>
        <rFont val="Times New Roman"/>
        <family val="1"/>
        <charset val="204"/>
      </rPr>
      <t>Иностранный язык</t>
    </r>
    <r>
      <rPr>
        <sz val="14"/>
        <rFont val="Times New Roman"/>
        <family val="1"/>
        <charset val="204"/>
      </rPr>
      <t xml:space="preserve"> / Foreign language</t>
    </r>
  </si>
  <si>
    <t>ЖОЖдун компоненти / Вузовский компонент / University component</t>
  </si>
  <si>
    <t xml:space="preserve">ПРОФИЛЬ / PROFILE: </t>
  </si>
  <si>
    <t>курс/course</t>
  </si>
  <si>
    <t xml:space="preserve">БЕЛГИЛЕР: </t>
  </si>
  <si>
    <t>/Examination session</t>
  </si>
  <si>
    <t>/Educational practice</t>
  </si>
  <si>
    <t xml:space="preserve">/Рrotection of FQW </t>
  </si>
  <si>
    <t>Кафедра/Department</t>
  </si>
  <si>
    <t>КЕСИПТИК ЦИКЛ / ПРОФЕССИОНАЛЬНЫЙ ЦИКЛ / PROFESSIONAL CYCLE</t>
  </si>
  <si>
    <t>ПРАКТИКАЛАР / ПРАКТИКИ / PRACTICES:</t>
  </si>
  <si>
    <t>Окуу практикасы/Учебная практика/Educational practice</t>
  </si>
  <si>
    <t>сем./ sem.</t>
  </si>
  <si>
    <t>Бүтүрүүчү квалификациялык ишти коргоо /Защита выпускной квалификационной работы/Protection of final qualifying work</t>
  </si>
  <si>
    <t>The head of Department</t>
  </si>
  <si>
    <t>The chairman of the ECM</t>
  </si>
  <si>
    <t>Зав. Кафедрой</t>
  </si>
  <si>
    <t xml:space="preserve">Председатель УМК </t>
  </si>
  <si>
    <t>Начальник УО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</si>
  <si>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</si>
  <si>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Окуу практикасы /</t>
    </r>
    <r>
      <rPr>
        <b/>
        <sz val="9"/>
        <rFont val="Times New Roman"/>
        <family val="1"/>
        <charset val="204"/>
      </rPr>
      <t>Учебная практика</t>
    </r>
  </si>
  <si>
    <r>
      <t>Өндүрүштүк практика /</t>
    </r>
    <r>
      <rPr>
        <b/>
        <sz val="9"/>
        <rFont val="Times New Roman"/>
        <family val="1"/>
        <charset val="204"/>
      </rPr>
      <t>Производственная практика</t>
    </r>
  </si>
  <si>
    <r>
      <t>Квалификация алдындагы  практика/</t>
    </r>
    <r>
      <rPr>
        <b/>
        <sz val="9"/>
        <rFont val="Times New Roman"/>
        <family val="1"/>
        <charset val="204"/>
      </rPr>
      <t>Предквалификационная практика</t>
    </r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</si>
  <si>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</si>
  <si>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</si>
  <si>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</si>
  <si>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r>
      <rPr>
        <b/>
        <sz val="9"/>
        <rFont val="Times New Roman"/>
        <family val="1"/>
        <charset val="204"/>
      </rPr>
      <t>комплексный экзамен</t>
    </r>
    <r>
      <rPr>
        <sz val="9"/>
        <rFont val="Times New Roman"/>
        <family val="1"/>
        <charset val="204"/>
      </rPr>
      <t>/Interdisciplinary complex examination</t>
    </r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</si>
  <si>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</si>
  <si>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</si>
  <si>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</si>
  <si>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</si>
  <si>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</si>
  <si>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</si>
  <si>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</si>
  <si>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</si>
  <si>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</si>
  <si>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</si>
  <si>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</si>
  <si>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</si>
  <si>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</si>
  <si>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</si>
  <si>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</si>
  <si>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</si>
  <si>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/Prequalification practice</t>
  </si>
  <si>
    <t>ОКУТУУНУН  ФОРМАСЫ/ ФОРМА ОБУЧЕНИЯ / FORM OF STUDY:</t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</si>
  <si>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</si>
  <si>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</si>
  <si>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</si>
  <si>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</si>
  <si>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r>
      <t>Дисциплинар аралык комплекстүү сынак/</t>
    </r>
    <r>
      <rPr>
        <b/>
        <sz val="9"/>
        <rFont val="Times New Roman"/>
        <family val="1"/>
        <charset val="204"/>
      </rPr>
      <t xml:space="preserve">Междисциплинарный 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</si>
  <si>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</si>
  <si>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</si>
  <si>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</si>
  <si>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</si>
  <si>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</si>
  <si>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</si>
  <si>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</si>
  <si>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БАГЫТ / НАПРАВЛЕНИЕ / MAJOR: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</si>
  <si>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</si>
  <si>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</si>
  <si>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</si>
  <si>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</si>
  <si>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</si>
  <si>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 xml:space="preserve">/Execution of FQW </t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</si>
  <si>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</si>
  <si>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</si>
  <si>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</si>
  <si>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</si>
  <si>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</si>
  <si>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</si>
  <si>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</si>
  <si>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</si>
  <si>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</si>
  <si>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</si>
  <si>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</si>
  <si>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Насыя/Кредит/Credit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</si>
  <si>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</si>
  <si>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</si>
  <si>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</si>
  <si>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</si>
  <si>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</si>
  <si>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</si>
  <si>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</si>
  <si>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>Насыялар/ Кредиты/ Credits ECTS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</si>
  <si>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</si>
  <si>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</si>
  <si>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</si>
  <si>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</si>
  <si>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</si>
  <si>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</si>
  <si>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</si>
  <si>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5 сем/sem (КС/ОС/AS) -16 жум./нед./weeks</t>
  </si>
  <si>
    <t>7 сем/sem (КС/ОС/AS) -16 жум./нед./weeks</t>
  </si>
  <si>
    <t>2 сем/sem (ЖС/ВС/SS) -16 жум./нед./weeks</t>
  </si>
  <si>
    <t>4 сем/sem (ЖС/ВС/SS) -16 жум./нед./weeks</t>
  </si>
  <si>
    <t>6 сем/sem (ЖС/ВС/SS) -16 жум./нед./weeks</t>
  </si>
  <si>
    <t>8 сем/sem (ЖС/ВС/SS) -16 жум./нед./weeks</t>
  </si>
  <si>
    <t>Семестрлер боюнча отчет/ Отчет по семестрам/ Semester's report</t>
  </si>
  <si>
    <t>сынак/экзамен/exam</t>
  </si>
  <si>
    <t>зачет/credits-zachet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</si>
  <si>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>- лекциялар/лекции/ lectures</t>
    </r>
  </si>
  <si>
    <r>
      <rPr>
        <b/>
        <sz val="12"/>
        <rFont val="Times New Roman"/>
        <family val="1"/>
        <charset val="204"/>
      </rPr>
      <t xml:space="preserve">лб/лб/ lab </t>
    </r>
    <r>
      <rPr>
        <sz val="12"/>
        <rFont val="Times New Roman"/>
        <family val="1"/>
        <charset val="204"/>
      </rPr>
      <t>-лабораториялык/лабораторные/ laboratory</t>
    </r>
  </si>
  <si>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</si>
  <si>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>КС/ОС/AS</t>
    </r>
    <r>
      <rPr>
        <sz val="12"/>
        <rFont val="Times New Roman"/>
        <family val="1"/>
        <charset val="204"/>
      </rPr>
      <t xml:space="preserve"> - Күзгү семестр/Осенний семестр/Autumn semester</t>
    </r>
  </si>
  <si>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</si>
  <si>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t>КИ,КД/КР,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</si>
  <si>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 xml:space="preserve">КИ,КД/КР, КП/CW, CP </t>
  </si>
  <si>
    <t>Мамлекет.сынак/Гос.экзамен/ State exam</t>
  </si>
  <si>
    <t>ГУМАНИТАРДЫК, СОЦИАЛДЫК ЖАНА ЭКОНОМИКАЛЫК ЦИКЛ / ГУМАНИТАРНЫЙ, СОЦИАЛЬНЫЙ И ЭКОНОМИЧЕСКИЙ ЦИКЛ / HUMANITARIAN, SOCIAL AND ECONOMIC CYCLE</t>
  </si>
  <si>
    <t xml:space="preserve">ВАРИАТИВДҮҮ БӨЛҮК / ВАРИАТИВНАЯ ЧАСТЬ / VARIABLE PART: </t>
  </si>
  <si>
    <t>МАТЕМАТИКАЛЫК ЖАНА ТАБИГЫЙ-ИЛИМИЙ ЦИКЛ / МАТЕМАТИЧЕСКИЙ И ЕСТЕСТВЕННО-НАУЧНЫЙ ЦИКЛ/MATHEMATICAL AND NATURAL SCIENCE CYCLE</t>
  </si>
  <si>
    <t>Өндүрүштүк практика/Производственная практика/Production practice</t>
  </si>
  <si>
    <t>Квалификация алдындагы практика/Предквалификационная практика/Prequalification practice</t>
  </si>
  <si>
    <r>
      <t>Окуу практикасы/</t>
    </r>
    <r>
      <rPr>
        <b/>
        <sz val="14"/>
        <rFont val="Times New Roman"/>
        <family val="1"/>
        <charset val="204"/>
      </rPr>
      <t>Учебная практика</t>
    </r>
    <r>
      <rPr>
        <sz val="14"/>
        <rFont val="Times New Roman"/>
        <family val="1"/>
        <charset val="204"/>
      </rPr>
      <t>/Educational practice</t>
    </r>
  </si>
  <si>
    <r>
      <t>Өндүрүштүк практика/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>/Production practice</t>
    </r>
  </si>
  <si>
    <t>Практика боюнча насыялар/Кредитов по практике/Credits on practice:</t>
  </si>
  <si>
    <t xml:space="preserve">Жыйынтыктоочу мамлекеттик аттестация боюнча насыялар/Кредитов по итоговой </t>
  </si>
  <si>
    <t>государственной аттестации/Credits on the final state certification:</t>
  </si>
  <si>
    <t>БАРДЫК окуу мезгилиндеги бардык насыялар/</t>
  </si>
  <si>
    <t>ВСЕГО кредитов за весь период обучения/Total credits for the entire period of study: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</si>
  <si>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</si>
  <si>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</si>
  <si>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</si>
  <si>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нас/ кред/cred</t>
  </si>
  <si>
    <t>жум.көлөмү/ объем в нед/volume in weeks</t>
  </si>
  <si>
    <t>нас/ кред/ cred</t>
  </si>
  <si>
    <t>ЖЫЙЫНТЫКТООЧУ МАМЛЕКЕТТИК АТТЕСТАЦИЯ / ИТОГОВАЯ ГОСУДАРСТВЕННАЯ АТТЕСТАЦИЯ / FINAL STATE CERTIFICATION</t>
  </si>
  <si>
    <t>КР тарыхы, Кыргыз тили жана адабияты, КР географиясы дисциплиналары боюнча жыйынтыктоочу аттестация/Междисциплинарная итоговая аттестация по дисциплинам: История КР, География КР, Кырг. язык и литература/Interdisciplinary final certification in the following disciplines: History of the KR, Geography of the KR, Kyrgyz language and literature</t>
  </si>
  <si>
    <t>Даярдоо багыты боюнча мамлекеттик сынак/Государственный экзамен по направлению подготовки/State examination in the major of training</t>
  </si>
  <si>
    <t>ОБ башчысы ___________________Сыдыков Ж.Д.</t>
  </si>
  <si>
    <t>Head of ED ____________Sydykov Zh.D.</t>
  </si>
  <si>
    <r>
      <t>ЖКБ МБС/ГОС ВПО/ SES HPE</t>
    </r>
    <r>
      <rPr>
        <sz val="12"/>
        <rFont val="Times New Roman"/>
        <family val="1"/>
        <charset val="204"/>
      </rPr>
      <t xml:space="preserve">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</si>
  <si>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ВАРИАТИВДҮҮ БӨЛҮК / ВАРИАТИВНАЯ ЧАСТЬ / VARIABLE PART:</t>
  </si>
  <si>
    <t xml:space="preserve">Жыйынтыгы /Итого /Total </t>
  </si>
  <si>
    <t>Бакалавр / Bachelor</t>
  </si>
  <si>
    <t>4 жыл / 4 года / 4 years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</si>
  <si>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</si>
  <si>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</si>
  <si>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</si>
  <si>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r>
      <t>Кыргызстандын географиясы/</t>
    </r>
    <r>
      <rPr>
        <b/>
        <sz val="14"/>
        <rFont val="Times New Roman"/>
        <family val="1"/>
        <charset val="204"/>
      </rPr>
      <t>География Кыргызстана</t>
    </r>
    <r>
      <rPr>
        <sz val="14"/>
        <rFont val="Times New Roman"/>
        <family val="1"/>
        <charset val="204"/>
      </rPr>
      <t>/Geography of Kyrgyzstan</t>
    </r>
  </si>
  <si>
    <r>
      <t xml:space="preserve">Кыргызстандын тарыхы / </t>
    </r>
    <r>
      <rPr>
        <b/>
        <sz val="14"/>
        <rFont val="Times New Roman"/>
        <family val="1"/>
        <charset val="204"/>
      </rPr>
      <t>История Кыргызстана</t>
    </r>
    <r>
      <rPr>
        <sz val="14"/>
        <rFont val="Times New Roman"/>
        <family val="1"/>
        <charset val="204"/>
      </rPr>
      <t>/ History of Kyrgyzstan</t>
    </r>
  </si>
  <si>
    <t>БАЗАЛЫК (МИЛДЕТҮҮ) БӨЛҮК / БАЗОВАЯ (ОБЯЗАТЕЛЬНАЯ)ЧАСТЬ / BASIC (MANDATORY)PART</t>
  </si>
  <si>
    <t>Элективдик курстар / Элективные курсы / Elective courses</t>
  </si>
  <si>
    <t xml:space="preserve">1-тиркеме/Прил. 1/Annex 1 - </t>
  </si>
  <si>
    <t>580500 Бизнес-информатика</t>
  </si>
  <si>
    <t>Электрондук бизнес  /Электронный бизнес  /E-business</t>
  </si>
  <si>
    <r>
      <rPr>
        <b/>
        <sz val="14"/>
        <rFont val="Times New Roman"/>
        <family val="1"/>
        <charset val="204"/>
      </rPr>
      <t xml:space="preserve">Философия </t>
    </r>
    <r>
      <rPr>
        <sz val="14"/>
        <rFont val="Times New Roman"/>
        <family val="1"/>
        <charset val="204"/>
      </rPr>
      <t>/ Philosophy</t>
    </r>
  </si>
  <si>
    <t>ПМИ</t>
  </si>
  <si>
    <r>
      <t xml:space="preserve">Манас таануу / </t>
    </r>
    <r>
      <rPr>
        <b/>
        <sz val="14"/>
        <rFont val="Times New Roman"/>
        <family val="1"/>
        <charset val="204"/>
      </rPr>
      <t>Манасоведение</t>
    </r>
    <r>
      <rPr>
        <sz val="14"/>
        <rFont val="Times New Roman"/>
        <family val="1"/>
        <charset val="204"/>
      </rPr>
      <t xml:space="preserve"> / Manas Study</t>
    </r>
  </si>
  <si>
    <t>Вариативдүү бөлүк / Вариативная часть / Variable part:</t>
  </si>
  <si>
    <t>Б.1.8</t>
  </si>
  <si>
    <r>
      <t xml:space="preserve">Байланыштын психологиясы / </t>
    </r>
    <r>
      <rPr>
        <b/>
        <sz val="14"/>
        <rFont val="Times New Roman"/>
        <family val="1"/>
        <charset val="204"/>
      </rPr>
      <t>Психология коммуникаций</t>
    </r>
    <r>
      <rPr>
        <sz val="14"/>
        <rFont val="Times New Roman"/>
        <family val="1"/>
        <charset val="204"/>
      </rPr>
      <t xml:space="preserve"> / Psychology of communication</t>
    </r>
  </si>
  <si>
    <t>Б.1.8.1</t>
  </si>
  <si>
    <r>
      <t>Программалоо тилдери /</t>
    </r>
    <r>
      <rPr>
        <b/>
        <sz val="14"/>
        <rFont val="Times New Roman"/>
        <family val="1"/>
        <charset val="204"/>
      </rPr>
      <t>Языки программирования</t>
    </r>
    <r>
      <rPr>
        <sz val="14"/>
        <rFont val="Times New Roman"/>
        <family val="1"/>
        <charset val="204"/>
      </rPr>
      <t xml:space="preserve"> / Programming languages</t>
    </r>
  </si>
  <si>
    <r>
      <t>Жашоо-тиричилик коопсуздугу /</t>
    </r>
    <r>
      <rPr>
        <b/>
        <sz val="14"/>
        <rFont val="Times New Roman"/>
        <family val="1"/>
        <charset val="204"/>
      </rPr>
      <t>Безопасность жизнедеятельности</t>
    </r>
    <r>
      <rPr>
        <sz val="14"/>
        <rFont val="Times New Roman"/>
        <family val="1"/>
        <charset val="204"/>
      </rPr>
      <t xml:space="preserve"> /Life safety</t>
    </r>
  </si>
  <si>
    <r>
      <t xml:space="preserve">Бизнес процесстерди моделдөө жана талдоо / </t>
    </r>
    <r>
      <rPr>
        <b/>
        <sz val="14"/>
        <rFont val="Times New Roman"/>
        <family val="1"/>
        <charset val="204"/>
      </rPr>
      <t>Моделирование и анализ бизнес-процессов</t>
    </r>
    <r>
      <rPr>
        <sz val="14"/>
        <rFont val="Times New Roman"/>
        <family val="1"/>
        <charset val="204"/>
      </rPr>
      <t xml:space="preserve"> / Modeling and analysis of business processes</t>
    </r>
  </si>
  <si>
    <r>
      <t xml:space="preserve">Маалымат системаларын долбоорлоо / </t>
    </r>
    <r>
      <rPr>
        <b/>
        <sz val="14"/>
        <rFont val="Times New Roman"/>
        <family val="1"/>
        <charset val="204"/>
      </rPr>
      <t>Проектирование информационных систем</t>
    </r>
    <r>
      <rPr>
        <sz val="14"/>
        <rFont val="Times New Roman"/>
        <family val="1"/>
        <charset val="204"/>
      </rPr>
      <t xml:space="preserve"> / Information systems design</t>
    </r>
  </si>
  <si>
    <r>
      <rPr>
        <b/>
        <sz val="14"/>
        <rFont val="Times New Roman"/>
        <family val="1"/>
        <charset val="204"/>
      </rPr>
      <t>Менеджмент</t>
    </r>
    <r>
      <rPr>
        <sz val="14"/>
        <rFont val="Times New Roman"/>
        <family val="1"/>
        <charset val="204"/>
      </rPr>
      <t xml:space="preserve"> / Management</t>
    </r>
  </si>
  <si>
    <r>
      <rPr>
        <b/>
        <sz val="14"/>
        <rFont val="Times New Roman"/>
        <family val="1"/>
        <charset val="204"/>
      </rPr>
      <t>Логистика</t>
    </r>
    <r>
      <rPr>
        <sz val="14"/>
        <rFont val="Times New Roman"/>
        <family val="1"/>
        <charset val="204"/>
      </rPr>
      <t xml:space="preserve"> / Logistics</t>
    </r>
  </si>
  <si>
    <r>
      <t xml:space="preserve">Ишкана экономикасы / </t>
    </r>
    <r>
      <rPr>
        <b/>
        <sz val="14"/>
        <rFont val="Times New Roman"/>
        <family val="1"/>
        <charset val="204"/>
      </rPr>
      <t>Экономика предприятия</t>
    </r>
    <r>
      <rPr>
        <sz val="14"/>
        <rFont val="Times New Roman"/>
        <family val="1"/>
        <charset val="204"/>
      </rPr>
      <t xml:space="preserve"> / Enterprise economy</t>
    </r>
  </si>
  <si>
    <r>
      <t xml:space="preserve">Бухгалтердик эсеп / </t>
    </r>
    <r>
      <rPr>
        <b/>
        <sz val="14"/>
        <rFont val="Times New Roman"/>
        <family val="1"/>
        <charset val="204"/>
      </rPr>
      <t xml:space="preserve">Бухгалткрский учет / </t>
    </r>
    <r>
      <rPr>
        <sz val="14"/>
        <rFont val="Times New Roman"/>
        <family val="1"/>
        <charset val="204"/>
      </rPr>
      <t>Accounting</t>
    </r>
  </si>
  <si>
    <r>
      <t xml:space="preserve">IT адистери үчүн англис тили / </t>
    </r>
    <r>
      <rPr>
        <b/>
        <sz val="14"/>
        <rFont val="Times New Roman"/>
        <family val="1"/>
        <charset val="204"/>
      </rPr>
      <t>Английский для IT специалистов</t>
    </r>
    <r>
      <rPr>
        <sz val="14"/>
        <rFont val="Times New Roman"/>
        <family val="1"/>
        <charset val="204"/>
      </rPr>
      <t xml:space="preserve"> / English for IT professionals</t>
    </r>
  </si>
  <si>
    <r>
      <rPr>
        <sz val="14"/>
        <rFont val="Times New Roman"/>
        <family val="1"/>
        <charset val="204"/>
      </rPr>
      <t>Экономикадагы математикалык методдор</t>
    </r>
    <r>
      <rPr>
        <b/>
        <sz val="14"/>
        <rFont val="Times New Roman"/>
        <family val="1"/>
        <charset val="204"/>
      </rPr>
      <t xml:space="preserve"> / Математические методы в экономике / </t>
    </r>
    <r>
      <rPr>
        <sz val="14"/>
        <rFont val="Times New Roman"/>
        <family val="1"/>
        <charset val="204"/>
      </rPr>
      <t>Mathematical Methods in Economics</t>
    </r>
  </si>
  <si>
    <r>
      <rPr>
        <sz val="14"/>
        <rFont val="Times New Roman"/>
        <family val="1"/>
        <charset val="204"/>
      </rPr>
      <t>Электрондук бизнес</t>
    </r>
    <r>
      <rPr>
        <b/>
        <sz val="14"/>
        <rFont val="Times New Roman"/>
        <family val="1"/>
        <charset val="204"/>
      </rPr>
      <t xml:space="preserve"> / Электронный бизнес / </t>
    </r>
    <r>
      <rPr>
        <sz val="14"/>
        <rFont val="Times New Roman"/>
        <family val="1"/>
        <charset val="204"/>
      </rPr>
      <t>Electronic business</t>
    </r>
  </si>
  <si>
    <r>
      <rPr>
        <sz val="14"/>
        <rFont val="Times New Roman"/>
        <family val="1"/>
        <charset val="204"/>
      </rPr>
      <t>Веб технологиялар жана программалоо</t>
    </r>
    <r>
      <rPr>
        <b/>
        <sz val="14"/>
        <rFont val="Times New Roman"/>
        <family val="1"/>
        <charset val="204"/>
      </rPr>
      <t xml:space="preserve"> / Web технологии и программирование / </t>
    </r>
    <r>
      <rPr>
        <sz val="14"/>
        <rFont val="Times New Roman"/>
        <family val="1"/>
        <charset val="204"/>
      </rPr>
      <t>Web technologies and programming</t>
    </r>
  </si>
  <si>
    <r>
      <rPr>
        <sz val="14"/>
        <rFont val="Times New Roman"/>
        <family val="1"/>
        <charset val="204"/>
      </rPr>
      <t>Маалымат илим</t>
    </r>
    <r>
      <rPr>
        <b/>
        <sz val="14"/>
        <rFont val="Times New Roman"/>
        <family val="1"/>
        <charset val="204"/>
      </rPr>
      <t xml:space="preserve"> /Наука о данных /</t>
    </r>
    <r>
      <rPr>
        <sz val="14"/>
        <rFont val="Times New Roman"/>
        <family val="1"/>
        <charset val="204"/>
      </rPr>
      <t xml:space="preserve">Data science </t>
    </r>
  </si>
  <si>
    <r>
      <rPr>
        <sz val="14"/>
        <rFont val="Times New Roman"/>
        <family val="1"/>
        <charset val="204"/>
      </rPr>
      <t>Маалыматтык тутумдар жана технологиялар</t>
    </r>
    <r>
      <rPr>
        <b/>
        <sz val="14"/>
        <rFont val="Times New Roman"/>
        <family val="1"/>
        <charset val="204"/>
      </rPr>
      <t xml:space="preserve"> / Информационные системы и технологии / </t>
    </r>
    <r>
      <rPr>
        <sz val="14"/>
        <rFont val="Times New Roman"/>
        <family val="1"/>
        <charset val="204"/>
      </rPr>
      <t>Information systems and technologies</t>
    </r>
  </si>
  <si>
    <r>
      <rPr>
        <sz val="14"/>
        <rFont val="Times New Roman"/>
        <family val="1"/>
        <charset val="204"/>
      </rPr>
      <t>1C: Enterprise тутумунда колдонмо чечимдерди иштеп чыгуу</t>
    </r>
    <r>
      <rPr>
        <b/>
        <sz val="14"/>
        <rFont val="Times New Roman"/>
        <family val="1"/>
        <charset val="204"/>
      </rPr>
      <t xml:space="preserve"> / Разработка прикладных решений в системе "1С: Предприятие" /</t>
    </r>
    <r>
      <rPr>
        <sz val="14"/>
        <rFont val="Times New Roman"/>
        <family val="1"/>
        <charset val="204"/>
      </rPr>
      <t>Development of applied solutions in the 1C: Enterprise system</t>
    </r>
  </si>
  <si>
    <t>Экзамендердин саны / Количество экзаменов / Examanderdin Sanaa</t>
  </si>
  <si>
    <t>ТМ</t>
  </si>
  <si>
    <t>Б.5.1</t>
  </si>
  <si>
    <t>Б.4</t>
  </si>
  <si>
    <t>Б.5</t>
  </si>
  <si>
    <t>Б.5.2</t>
  </si>
  <si>
    <t>Б.5.3</t>
  </si>
  <si>
    <t>Б.6</t>
  </si>
  <si>
    <t>Итого</t>
  </si>
  <si>
    <t>ТБ</t>
  </si>
  <si>
    <t>ЭБиМ</t>
  </si>
  <si>
    <t>ИП</t>
  </si>
  <si>
    <r>
      <t>Информатика   /</t>
    </r>
    <r>
      <rPr>
        <b/>
        <sz val="14"/>
        <rFont val="Times New Roman"/>
        <family val="1"/>
        <charset val="204"/>
      </rPr>
      <t>Информатика</t>
    </r>
    <r>
      <rPr>
        <sz val="14"/>
        <rFont val="Times New Roman"/>
        <family val="1"/>
        <charset val="204"/>
      </rPr>
      <t xml:space="preserve">  /Informatics  </t>
    </r>
  </si>
  <si>
    <r>
      <t>Ыктымалдыктар теориясы жана математикалык статистика /</t>
    </r>
    <r>
      <rPr>
        <b/>
        <sz val="14"/>
        <color indexed="8"/>
        <rFont val="Times New Roman"/>
        <family val="1"/>
        <charset val="204"/>
      </rPr>
      <t>Теория вероятностей и математическая статистика</t>
    </r>
    <r>
      <rPr>
        <sz val="14"/>
        <color indexed="8"/>
        <rFont val="Times New Roman"/>
        <family val="1"/>
        <charset val="204"/>
      </rPr>
      <t xml:space="preserve">  /Theory of Probability and Mathematical Statistics</t>
    </r>
  </si>
  <si>
    <r>
      <t xml:space="preserve">Маркетинг / </t>
    </r>
    <r>
      <rPr>
        <b/>
        <sz val="14"/>
        <rFont val="Times New Roman"/>
        <family val="1"/>
        <charset val="204"/>
      </rPr>
      <t xml:space="preserve">Маркетинг / </t>
    </r>
    <r>
      <rPr>
        <sz val="14"/>
        <rFont val="Times New Roman"/>
        <family val="1"/>
        <charset val="204"/>
      </rPr>
      <t>Marketing</t>
    </r>
  </si>
  <si>
    <r>
      <t xml:space="preserve">Дене тарбия жана спорт/ </t>
    </r>
    <r>
      <rPr>
        <b/>
        <sz val="14"/>
        <rFont val="Times New Roman"/>
        <family val="1"/>
        <charset val="204"/>
      </rPr>
      <t>Физическая культура и спорт</t>
    </r>
    <r>
      <rPr>
        <sz val="14"/>
        <rFont val="Times New Roman"/>
        <family val="1"/>
        <charset val="204"/>
      </rPr>
      <t xml:space="preserve"> / Physical culture and sports</t>
    </r>
  </si>
  <si>
    <r>
      <rPr>
        <sz val="14"/>
        <rFont val="Times New Roman"/>
        <family val="1"/>
        <charset val="204"/>
      </rPr>
      <t>Интернет программалоо</t>
    </r>
    <r>
      <rPr>
        <b/>
        <sz val="14"/>
        <rFont val="Times New Roman"/>
        <family val="1"/>
        <charset val="204"/>
      </rPr>
      <t xml:space="preserve"> / Программирование в интернете / </t>
    </r>
    <r>
      <rPr>
        <sz val="14"/>
        <rFont val="Times New Roman"/>
        <family val="1"/>
        <charset val="204"/>
      </rPr>
      <t>Internet programming</t>
    </r>
  </si>
  <si>
    <r>
      <t xml:space="preserve">Маалыматтык коопсуздук / </t>
    </r>
    <r>
      <rPr>
        <b/>
        <sz val="14"/>
        <rFont val="Times New Roman"/>
        <family val="1"/>
        <charset val="204"/>
      </rPr>
      <t>Информационная безопасность</t>
    </r>
    <r>
      <rPr>
        <sz val="14"/>
        <rFont val="Times New Roman"/>
        <family val="1"/>
        <charset val="204"/>
      </rPr>
      <t xml:space="preserve"> / Information Security</t>
    </r>
  </si>
  <si>
    <r>
      <t xml:space="preserve">Ишкананын архитектурасы / </t>
    </r>
    <r>
      <rPr>
        <b/>
        <sz val="14"/>
        <rFont val="Times New Roman"/>
        <family val="1"/>
        <charset val="204"/>
      </rPr>
      <t>Архитектура предприятия</t>
    </r>
    <r>
      <rPr>
        <sz val="14"/>
        <rFont val="Times New Roman"/>
        <family val="1"/>
        <charset val="204"/>
      </rPr>
      <t xml:space="preserve"> / Enterprise architecture</t>
    </r>
  </si>
  <si>
    <r>
      <t xml:space="preserve">Бизнес байланыш / </t>
    </r>
    <r>
      <rPr>
        <b/>
        <sz val="14"/>
        <rFont val="Times New Roman"/>
        <family val="1"/>
        <charset val="204"/>
      </rPr>
      <t>Деловые коммуникации</t>
    </r>
    <r>
      <rPr>
        <sz val="14"/>
        <rFont val="Times New Roman"/>
        <family val="1"/>
        <charset val="204"/>
      </rPr>
      <t xml:space="preserve"> / Business communications</t>
    </r>
  </si>
  <si>
    <r>
      <t xml:space="preserve">Программалык тутумдар / </t>
    </r>
    <r>
      <rPr>
        <b/>
        <sz val="14"/>
        <rFont val="Times New Roman"/>
        <family val="1"/>
        <charset val="204"/>
      </rPr>
      <t>Системы программирования</t>
    </r>
    <r>
      <rPr>
        <sz val="14"/>
        <rFont val="Times New Roman"/>
        <family val="1"/>
        <charset val="204"/>
      </rPr>
      <t xml:space="preserve"> / Programming systems</t>
    </r>
  </si>
  <si>
    <r>
      <t xml:space="preserve">Финансылык менеджмент / </t>
    </r>
    <r>
      <rPr>
        <b/>
        <sz val="14"/>
        <rFont val="Times New Roman"/>
        <family val="1"/>
        <charset val="204"/>
      </rPr>
      <t>Финансовый менеджмент</t>
    </r>
    <r>
      <rPr>
        <sz val="14"/>
        <rFont val="Times New Roman"/>
        <family val="1"/>
        <charset val="204"/>
      </rPr>
      <t xml:space="preserve">  / Financial management</t>
    </r>
  </si>
  <si>
    <r>
      <rPr>
        <b/>
        <sz val="14"/>
        <rFont val="Times New Roman"/>
        <family val="1"/>
        <charset val="204"/>
      </rPr>
      <t xml:space="preserve"> Статистика</t>
    </r>
    <r>
      <rPr>
        <sz val="14"/>
        <rFont val="Times New Roman"/>
        <family val="1"/>
        <charset val="204"/>
      </rPr>
      <t xml:space="preserve"> / Statistics</t>
    </r>
  </si>
  <si>
    <r>
      <t>Оптималдаштыруу ыкмалары /</t>
    </r>
    <r>
      <rPr>
        <b/>
        <sz val="14"/>
        <rFont val="Times New Roman"/>
        <family val="1"/>
        <charset val="204"/>
      </rPr>
      <t>Методы оптимизации</t>
    </r>
    <r>
      <rPr>
        <sz val="14"/>
        <rFont val="Times New Roman"/>
        <family val="1"/>
        <charset val="204"/>
      </rPr>
      <t xml:space="preserve">  /Optimization methods</t>
    </r>
  </si>
  <si>
    <t>ЭП</t>
  </si>
  <si>
    <r>
      <t>Математика 1,2 /</t>
    </r>
    <r>
      <rPr>
        <b/>
        <sz val="14"/>
        <rFont val="Times New Roman"/>
        <family val="1"/>
        <charset val="204"/>
      </rPr>
      <t>Математика 1,2</t>
    </r>
    <r>
      <rPr>
        <sz val="14"/>
        <rFont val="Times New Roman"/>
        <family val="1"/>
        <charset val="204"/>
      </rPr>
      <t xml:space="preserve">  /Math 1,2</t>
    </r>
  </si>
  <si>
    <r>
      <rPr>
        <sz val="14"/>
        <rFont val="Times New Roman"/>
        <family val="1"/>
        <charset val="204"/>
      </rPr>
      <t xml:space="preserve">Маркетингдик чечимдерди компьютердик моделдөө / </t>
    </r>
    <r>
      <rPr>
        <b/>
        <sz val="14"/>
        <rFont val="Times New Roman"/>
        <family val="1"/>
        <charset val="204"/>
      </rPr>
      <t>Компьтерное моделирование маркетинговых решений</t>
    </r>
    <r>
      <rPr>
        <sz val="14"/>
        <rFont val="Times New Roman"/>
        <family val="1"/>
        <charset val="204"/>
      </rPr>
      <t xml:space="preserve"> / Computer simulation of marketing solutions</t>
    </r>
  </si>
  <si>
    <t>Кафедра башчысы _____________________ Джаманбаев М. Дж.</t>
  </si>
  <si>
    <t>ОУКтун төрайымы _____________________ Мусина И. Р.</t>
  </si>
  <si>
    <t>Кафедра башчысы _____________________Джаманбаев М. Дж.</t>
  </si>
  <si>
    <t>ОУКтун төрайымы _____________________Мусина И. Р.</t>
  </si>
  <si>
    <t>Head of ED</t>
  </si>
  <si>
    <t>Жумушчу окуу планы кафедранын 2021-ж. "______" жыйынында каралды, протокол №_______ / Рабочий учебный  план  рассмотрен  на  заседании  кафедры, протокол №____от "_______" 2021г. / The curriculum considered at a meeting of the Department, protocol №______ from "_______" 2021y.</t>
  </si>
  <si>
    <t>Жумушчу окуу планы КР ЖКБ МБСнын негизинде КР ББ ж-а ИМдин ___________  _________ буйругу менен бекитилген "________________" багыты боюнча түзүлдү / Рабочий учебный план составлен на основе ГОС ВПО КР по направлению "__________________", утвержденному приказом МОиН КР №_________ от __________ / The curriculum drawn up on the basis of SES HPE of KR on the major "______________________", approved by order of ME&amp;S KR________ from ____________ y.</t>
  </si>
  <si>
    <t>Б.1.1</t>
  </si>
  <si>
    <t>Б.1.2</t>
  </si>
  <si>
    <t>Б.1.3</t>
  </si>
  <si>
    <t>Б.1.4</t>
  </si>
  <si>
    <t>Б.1.5</t>
  </si>
  <si>
    <t>Б.1.6</t>
  </si>
  <si>
    <t>Б.1.7</t>
  </si>
  <si>
    <t>Б.1.0</t>
  </si>
  <si>
    <t>Б.2.0</t>
  </si>
  <si>
    <t>Б.2.1</t>
  </si>
  <si>
    <t>Б.2.2</t>
  </si>
  <si>
    <t>Цикл Б.1 боюнча жыйынтыгы /Итого по циклу Б.1/Total cycle Б.1</t>
  </si>
  <si>
    <t>Цикл Б.2 боюнча жыйынтыгы /Итого по циклу Б.2/Total cycle Б.2</t>
  </si>
  <si>
    <t>Б.2.</t>
  </si>
  <si>
    <t>Б.3.</t>
  </si>
  <si>
    <t>Б.3.0</t>
  </si>
  <si>
    <t>Б.3.2</t>
  </si>
  <si>
    <t>Б.3.3</t>
  </si>
  <si>
    <t>Б.3.4</t>
  </si>
  <si>
    <t>Б.3.5</t>
  </si>
  <si>
    <t>Б.3.6</t>
  </si>
  <si>
    <t>Б.3.7</t>
  </si>
  <si>
    <t>Б.3.8</t>
  </si>
  <si>
    <t>Б.3.9</t>
  </si>
  <si>
    <t>Б.3.10</t>
  </si>
  <si>
    <t>Б.3.11</t>
  </si>
  <si>
    <r>
      <rPr>
        <b/>
        <sz val="14"/>
        <rFont val="Times New Roman"/>
        <family val="1"/>
        <charset val="204"/>
      </rPr>
      <t xml:space="preserve">Микро-макроэкономика </t>
    </r>
    <r>
      <rPr>
        <sz val="14"/>
        <rFont val="Times New Roman"/>
        <family val="1"/>
        <charset val="204"/>
      </rPr>
      <t>/ Micro-macroeconomics</t>
    </r>
  </si>
  <si>
    <r>
      <t xml:space="preserve">Финансылык математика / </t>
    </r>
    <r>
      <rPr>
        <b/>
        <sz val="14"/>
        <rFont val="Times New Roman"/>
        <family val="1"/>
        <charset val="204"/>
      </rPr>
      <t>Финансовый математика</t>
    </r>
    <r>
      <rPr>
        <sz val="14"/>
        <rFont val="Times New Roman"/>
        <family val="1"/>
        <charset val="204"/>
      </rPr>
      <t xml:space="preserve">  / Financial Math</t>
    </r>
  </si>
  <si>
    <r>
      <t xml:space="preserve">Маалыматтар базасы жана МББТ / </t>
    </r>
    <r>
      <rPr>
        <b/>
        <sz val="14"/>
        <rFont val="Times New Roman"/>
        <family val="1"/>
        <charset val="204"/>
      </rPr>
      <t>Базы данных и СУБД (КР)</t>
    </r>
    <r>
      <rPr>
        <sz val="14"/>
        <rFont val="Times New Roman"/>
        <family val="1"/>
        <charset val="204"/>
      </rPr>
      <t xml:space="preserve"> / Databases and DBMS</t>
    </r>
  </si>
  <si>
    <r>
      <t xml:space="preserve">Долбоорлорду башкаруу  / </t>
    </r>
    <r>
      <rPr>
        <b/>
        <sz val="14"/>
        <rFont val="Times New Roman"/>
        <family val="1"/>
        <charset val="204"/>
      </rPr>
      <t xml:space="preserve">Управление проектами (КР) </t>
    </r>
    <r>
      <rPr>
        <sz val="14"/>
        <rFont val="Times New Roman"/>
        <family val="1"/>
        <charset val="204"/>
      </rPr>
      <t>/  Project management</t>
    </r>
  </si>
  <si>
    <r>
      <rPr>
        <sz val="14"/>
        <rFont val="Times New Roman"/>
        <family val="1"/>
        <charset val="204"/>
      </rPr>
      <t>Экономикалык чечимдерди кабыл алуу</t>
    </r>
    <r>
      <rPr>
        <b/>
        <sz val="14"/>
        <rFont val="Times New Roman"/>
        <family val="1"/>
        <charset val="204"/>
      </rPr>
      <t xml:space="preserve">/ Принятие экономических решений / </t>
    </r>
    <r>
      <rPr>
        <sz val="14"/>
        <rFont val="Times New Roman"/>
        <family val="1"/>
        <charset val="204"/>
      </rPr>
      <t>Making economic decisions</t>
    </r>
  </si>
  <si>
    <r>
      <t xml:space="preserve">Иштеген чөйрөлөр, тутумдар жана кабыктар / </t>
    </r>
    <r>
      <rPr>
        <b/>
        <sz val="14"/>
        <rFont val="Times New Roman"/>
        <family val="1"/>
        <charset val="204"/>
      </rPr>
      <t>Операционные среды, системы и оболочки(КР)  / Operating environments, systems and shells</t>
    </r>
  </si>
  <si>
    <t>МЭН</t>
  </si>
  <si>
    <t>ЛГ</t>
  </si>
  <si>
    <t>Б.3.1</t>
  </si>
  <si>
    <t>Б.2.3.1</t>
  </si>
  <si>
    <t>Б.2.3.2</t>
  </si>
  <si>
    <t>Б.3.12.1</t>
  </si>
  <si>
    <t>Б.3.12.2</t>
  </si>
  <si>
    <t>Б.3.12.3</t>
  </si>
  <si>
    <t>Б.3.12.4</t>
  </si>
  <si>
    <t>Б.3.12.5</t>
  </si>
  <si>
    <t>Б.3.12.6</t>
  </si>
  <si>
    <t>Б.3.12.7</t>
  </si>
  <si>
    <t>Б.3.12.8</t>
  </si>
  <si>
    <t>Б.3.12.9</t>
  </si>
  <si>
    <t>Б.3.12.10</t>
  </si>
  <si>
    <t>Б.3.12.11</t>
  </si>
  <si>
    <t>Б.3.12.12</t>
  </si>
  <si>
    <t>Б.3.12.13</t>
  </si>
  <si>
    <t>Б.3.12.14</t>
  </si>
  <si>
    <t>Б.3.12.15</t>
  </si>
  <si>
    <t>Б.3.12.16</t>
  </si>
  <si>
    <t>Б.3.12.17</t>
  </si>
  <si>
    <t>Б.3.12.18</t>
  </si>
  <si>
    <t>Б.3.10.19</t>
  </si>
  <si>
    <t>Б.1</t>
  </si>
  <si>
    <t>Б.2</t>
  </si>
  <si>
    <t>Б.3</t>
  </si>
  <si>
    <t>Цикл Б.3 боюнча жыйынтыгы /Итого по циклу Б.3/Total cycle Б.3</t>
  </si>
  <si>
    <t>Кыргыз тили жана адабияты / Кыргызский язык и литература / Kyrgyz language  and literature</t>
  </si>
  <si>
    <t>Орус тили / Русский язык / Russian language</t>
  </si>
  <si>
    <t>Бүтүрүүчү квалификациялык ишти даярдоо жана коргоо /Подготовка и защита выпускной квалификационной работы/Preparation and defence of final qualifying work</t>
  </si>
  <si>
    <t>Окуу дисциплиналары боюнча насыялар/Кредитов по учебным дисциплинам /Credits in various academic disciplines:</t>
  </si>
  <si>
    <t>Б.2.3</t>
  </si>
  <si>
    <t>Б.3.12</t>
  </si>
  <si>
    <t>Б.1.8.0</t>
  </si>
  <si>
    <t>Б.2.3.0</t>
  </si>
  <si>
    <t>Б.3.12.0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</si>
</sst>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vertAlign val="superscript"/>
      <sz val="7"/>
      <name val="Times New Roman Cyr"/>
      <family val="1"/>
      <charset val="204"/>
    </font>
    <font>
      <b/>
      <vertAlign val="subscript"/>
      <sz val="7"/>
      <color indexed="9"/>
      <name val="Times New Roman Cyr"/>
      <family val="1"/>
      <charset val="204"/>
    </font>
    <font>
      <b/>
      <i/>
      <sz val="14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721">
    <xf numFmtId="0" fontId="0" fillId="0" borderId="0" xfId="0"/>
    <xf numFmtId="0" fontId="10" fillId="24" borderId="22" xfId="0" applyFont="1" applyFill="1" applyBorder="1" applyAlignment="1">
      <alignment horizontal="center"/>
    </xf>
    <xf numFmtId="0" fontId="10" fillId="24" borderId="48" xfId="0" applyFont="1" applyFill="1" applyBorder="1"/>
    <xf numFmtId="0" fontId="10" fillId="24" borderId="22" xfId="0" applyFont="1" applyFill="1" applyBorder="1" applyAlignment="1">
      <alignment horizontal="center" vertical="center"/>
    </xf>
    <xf numFmtId="0" fontId="10" fillId="24" borderId="22" xfId="0" quotePrefix="1" applyFont="1" applyFill="1" applyBorder="1" applyAlignment="1">
      <alignment horizontal="center"/>
    </xf>
    <xf numFmtId="0" fontId="10" fillId="24" borderId="0" xfId="0" applyFont="1" applyFill="1"/>
    <xf numFmtId="0" fontId="10" fillId="24" borderId="22" xfId="0" applyFont="1" applyFill="1" applyBorder="1" applyAlignment="1">
      <alignment horizontal="center" vertical="center" wrapText="1"/>
    </xf>
    <xf numFmtId="0" fontId="10" fillId="24" borderId="22" xfId="0" applyFont="1" applyFill="1" applyBorder="1" applyAlignment="1">
      <alignment vertical="center" wrapText="1"/>
    </xf>
    <xf numFmtId="0" fontId="40" fillId="24" borderId="0" xfId="0" applyFont="1" applyFill="1" applyAlignment="1">
      <alignment wrapText="1"/>
    </xf>
    <xf numFmtId="0" fontId="40" fillId="24" borderId="36" xfId="0" applyFont="1" applyFill="1" applyBorder="1"/>
    <xf numFmtId="0" fontId="40" fillId="24" borderId="36" xfId="0" applyFont="1" applyFill="1" applyBorder="1" applyAlignment="1">
      <alignment horizontal="center"/>
    </xf>
    <xf numFmtId="0" fontId="40" fillId="24" borderId="0" xfId="0" applyFont="1" applyFill="1"/>
    <xf numFmtId="0" fontId="40" fillId="24" borderId="47" xfId="0" applyFont="1" applyFill="1" applyBorder="1"/>
    <xf numFmtId="0" fontId="40" fillId="24" borderId="18" xfId="0" applyFont="1" applyFill="1" applyBorder="1"/>
    <xf numFmtId="0" fontId="40" fillId="24" borderId="18" xfId="0" applyFont="1" applyFill="1" applyBorder="1" applyAlignment="1">
      <alignment horizontal="center"/>
    </xf>
    <xf numFmtId="0" fontId="40" fillId="24" borderId="66" xfId="0" applyFont="1" applyFill="1" applyBorder="1"/>
    <xf numFmtId="0" fontId="40" fillId="24" borderId="57" xfId="0" applyFont="1" applyFill="1" applyBorder="1"/>
    <xf numFmtId="0" fontId="8" fillId="24" borderId="0" xfId="38" applyFont="1" applyFill="1"/>
    <xf numFmtId="0" fontId="8" fillId="24" borderId="0" xfId="38" applyFont="1" applyFill="1" applyBorder="1"/>
    <xf numFmtId="0" fontId="9" fillId="24" borderId="0" xfId="38" applyFont="1" applyFill="1" applyBorder="1"/>
    <xf numFmtId="0" fontId="8" fillId="24" borderId="0" xfId="0" applyFont="1" applyFill="1" applyBorder="1" applyAlignment="1"/>
    <xf numFmtId="0" fontId="10" fillId="24" borderId="18" xfId="0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 vertical="top"/>
    </xf>
    <xf numFmtId="0" fontId="40" fillId="24" borderId="44" xfId="0" applyFont="1" applyFill="1" applyBorder="1" applyAlignment="1">
      <alignment horizontal="left" wrapText="1"/>
    </xf>
    <xf numFmtId="0" fontId="40" fillId="24" borderId="18" xfId="0" applyFont="1" applyFill="1" applyBorder="1" applyAlignment="1">
      <alignment horizontal="center" vertical="top"/>
    </xf>
    <xf numFmtId="0" fontId="40" fillId="24" borderId="20" xfId="0" applyFont="1" applyFill="1" applyBorder="1" applyAlignment="1">
      <alignment horizontal="center" vertical="top"/>
    </xf>
    <xf numFmtId="0" fontId="40" fillId="24" borderId="17" xfId="0" applyFont="1" applyFill="1" applyBorder="1" applyAlignment="1">
      <alignment horizontal="center" vertical="top"/>
    </xf>
    <xf numFmtId="0" fontId="40" fillId="24" borderId="21" xfId="0" applyFont="1" applyFill="1" applyBorder="1" applyAlignment="1">
      <alignment horizontal="center" vertical="top"/>
    </xf>
    <xf numFmtId="0" fontId="40" fillId="24" borderId="18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horizontal="center"/>
    </xf>
    <xf numFmtId="0" fontId="40" fillId="24" borderId="17" xfId="0" applyFont="1" applyFill="1" applyBorder="1" applyAlignment="1">
      <alignment horizontal="center"/>
    </xf>
    <xf numFmtId="0" fontId="40" fillId="24" borderId="21" xfId="0" applyFont="1" applyFill="1" applyBorder="1" applyAlignment="1">
      <alignment horizontal="center"/>
    </xf>
    <xf numFmtId="0" fontId="40" fillId="24" borderId="34" xfId="0" applyFont="1" applyFill="1" applyBorder="1" applyAlignment="1">
      <alignment horizontal="center"/>
    </xf>
    <xf numFmtId="0" fontId="40" fillId="24" borderId="37" xfId="0" applyFont="1" applyFill="1" applyBorder="1" applyAlignment="1">
      <alignment horizontal="center"/>
    </xf>
    <xf numFmtId="0" fontId="40" fillId="24" borderId="18" xfId="0" applyNumberFormat="1" applyFont="1" applyFill="1" applyBorder="1" applyAlignment="1">
      <alignment horizontal="center"/>
    </xf>
    <xf numFmtId="0" fontId="40" fillId="24" borderId="47" xfId="0" quotePrefix="1" applyFont="1" applyFill="1" applyBorder="1" applyAlignment="1">
      <alignment horizontal="center"/>
    </xf>
    <xf numFmtId="0" fontId="40" fillId="24" borderId="20" xfId="0" applyFont="1" applyFill="1" applyBorder="1" applyAlignment="1">
      <alignment wrapText="1"/>
    </xf>
    <xf numFmtId="0" fontId="10" fillId="24" borderId="18" xfId="0" quotePrefix="1" applyFont="1" applyFill="1" applyBorder="1" applyAlignment="1">
      <alignment horizontal="center"/>
    </xf>
    <xf numFmtId="16" fontId="40" fillId="24" borderId="18" xfId="0" applyNumberFormat="1" applyFont="1" applyFill="1" applyBorder="1" applyAlignment="1">
      <alignment horizontal="left"/>
    </xf>
    <xf numFmtId="0" fontId="40" fillId="24" borderId="20" xfId="0" applyFont="1" applyFill="1" applyBorder="1"/>
    <xf numFmtId="0" fontId="10" fillId="24" borderId="18" xfId="0" applyFont="1" applyFill="1" applyBorder="1" applyAlignment="1">
      <alignment horizontal="left"/>
    </xf>
    <xf numFmtId="0" fontId="10" fillId="24" borderId="35" xfId="0" applyFont="1" applyFill="1" applyBorder="1" applyAlignment="1">
      <alignment horizontal="left"/>
    </xf>
    <xf numFmtId="16" fontId="40" fillId="24" borderId="47" xfId="0" applyNumberFormat="1" applyFont="1" applyFill="1" applyBorder="1" applyAlignment="1">
      <alignment horizontal="left"/>
    </xf>
    <xf numFmtId="0" fontId="40" fillId="24" borderId="10" xfId="0" applyFont="1" applyFill="1" applyBorder="1"/>
    <xf numFmtId="0" fontId="40" fillId="24" borderId="36" xfId="38" applyFont="1" applyFill="1" applyBorder="1" applyAlignment="1">
      <alignment horizontal="center" vertical="center"/>
    </xf>
    <xf numFmtId="0" fontId="40" fillId="24" borderId="18" xfId="38" applyFont="1" applyFill="1" applyBorder="1" applyAlignment="1">
      <alignment horizontal="center" vertical="center"/>
    </xf>
    <xf numFmtId="0" fontId="41" fillId="24" borderId="0" xfId="37" applyNumberFormat="1" applyFont="1" applyFill="1" applyBorder="1" applyAlignment="1"/>
    <xf numFmtId="0" fontId="41" fillId="24" borderId="0" xfId="37" applyNumberFormat="1" applyFont="1" applyFill="1" applyBorder="1" applyAlignment="1" applyProtection="1">
      <alignment vertical="top"/>
    </xf>
    <xf numFmtId="0" fontId="40" fillId="24" borderId="0" xfId="0" applyFont="1" applyFill="1" applyBorder="1"/>
    <xf numFmtId="0" fontId="10" fillId="24" borderId="10" xfId="0" applyFont="1" applyFill="1" applyBorder="1" applyAlignment="1">
      <alignment horizontal="center"/>
    </xf>
    <xf numFmtId="0" fontId="10" fillId="24" borderId="27" xfId="0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/>
    </xf>
    <xf numFmtId="0" fontId="43" fillId="24" borderId="0" xfId="39" applyNumberFormat="1" applyFont="1" applyFill="1" applyBorder="1" applyAlignment="1">
      <alignment horizontal="left"/>
    </xf>
    <xf numFmtId="0" fontId="3" fillId="24" borderId="37" xfId="37" applyNumberFormat="1" applyFont="1" applyFill="1" applyBorder="1" applyAlignment="1" applyProtection="1">
      <alignment vertical="top"/>
    </xf>
    <xf numFmtId="0" fontId="41" fillId="24" borderId="37" xfId="37" applyNumberFormat="1" applyFont="1" applyFill="1" applyBorder="1" applyAlignment="1" applyProtection="1">
      <alignment vertical="top"/>
    </xf>
    <xf numFmtId="0" fontId="44" fillId="24" borderId="38" xfId="37" applyNumberFormat="1" applyFont="1" applyFill="1" applyBorder="1" applyAlignment="1" applyProtection="1">
      <alignment horizontal="center"/>
    </xf>
    <xf numFmtId="0" fontId="3" fillId="24" borderId="38" xfId="37" applyNumberFormat="1" applyFont="1" applyFill="1" applyBorder="1" applyAlignment="1" applyProtection="1">
      <alignment vertical="top"/>
    </xf>
    <xf numFmtId="0" fontId="41" fillId="24" borderId="38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7" fillId="24" borderId="0" xfId="37" applyFont="1" applyFill="1" applyAlignment="1">
      <alignment horizontal="center" vertical="center" wrapText="1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7" fillId="24" borderId="37" xfId="37" applyNumberFormat="1" applyFont="1" applyFill="1" applyBorder="1" applyAlignment="1" applyProtection="1">
      <alignment vertical="top"/>
    </xf>
    <xf numFmtId="0" fontId="44" fillId="24" borderId="37" xfId="37" applyNumberFormat="1" applyFont="1" applyFill="1" applyBorder="1" applyAlignment="1" applyProtection="1">
      <alignment horizontal="center"/>
    </xf>
    <xf numFmtId="0" fontId="44" fillId="24" borderId="37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50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51" fillId="24" borderId="0" xfId="37" applyNumberFormat="1" applyFont="1" applyFill="1" applyBorder="1" applyAlignment="1" applyProtection="1">
      <alignment horizontal="right" vertical="top"/>
    </xf>
    <xf numFmtId="0" fontId="50" fillId="24" borderId="0" xfId="37" applyNumberFormat="1" applyFont="1" applyFill="1" applyBorder="1" applyAlignment="1" applyProtection="1">
      <alignment horizontal="right"/>
    </xf>
    <xf numFmtId="0" fontId="44" fillId="24" borderId="38" xfId="37" applyNumberFormat="1" applyFont="1" applyFill="1" applyBorder="1" applyAlignment="1" applyProtection="1">
      <alignment vertical="top"/>
    </xf>
    <xf numFmtId="0" fontId="3" fillId="24" borderId="0" xfId="37" applyNumberFormat="1" applyFont="1" applyFill="1" applyBorder="1" applyAlignment="1" applyProtection="1">
      <alignment vertical="top"/>
    </xf>
    <xf numFmtId="0" fontId="7" fillId="24" borderId="37" xfId="37" applyNumberFormat="1" applyFont="1" applyFill="1" applyBorder="1" applyAlignment="1" applyProtection="1">
      <alignment horizontal="center"/>
    </xf>
    <xf numFmtId="0" fontId="3" fillId="24" borderId="38" xfId="37" applyNumberFormat="1" applyFont="1" applyFill="1" applyBorder="1" applyAlignment="1" applyProtection="1">
      <alignment horizontal="center"/>
    </xf>
    <xf numFmtId="0" fontId="3" fillId="24" borderId="37" xfId="37" applyNumberFormat="1" applyFont="1" applyFill="1" applyBorder="1" applyAlignment="1" applyProtection="1">
      <alignment horizontal="center"/>
    </xf>
    <xf numFmtId="0" fontId="53" fillId="24" borderId="37" xfId="37" applyNumberFormat="1" applyFont="1" applyFill="1" applyBorder="1" applyAlignment="1" applyProtection="1">
      <alignment horizontal="center"/>
    </xf>
    <xf numFmtId="0" fontId="3" fillId="24" borderId="38" xfId="37" applyNumberFormat="1" applyFont="1" applyFill="1" applyBorder="1" applyAlignment="1" applyProtection="1">
      <alignment horizontal="left"/>
    </xf>
    <xf numFmtId="0" fontId="7" fillId="24" borderId="38" xfId="37" applyNumberFormat="1" applyFont="1" applyFill="1" applyBorder="1" applyAlignment="1" applyProtection="1">
      <alignment vertical="top"/>
    </xf>
    <xf numFmtId="0" fontId="3" fillId="24" borderId="38" xfId="37" applyNumberFormat="1" applyFont="1" applyFill="1" applyBorder="1" applyAlignment="1"/>
    <xf numFmtId="0" fontId="41" fillId="24" borderId="38" xfId="37" applyNumberFormat="1" applyFont="1" applyFill="1" applyBorder="1" applyAlignment="1"/>
    <xf numFmtId="0" fontId="41" fillId="24" borderId="38" xfId="37" applyNumberFormat="1" applyFill="1" applyBorder="1" applyAlignment="1"/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39" fillId="24" borderId="17" xfId="39" applyNumberFormat="1" applyFont="1" applyFill="1" applyBorder="1" applyAlignment="1">
      <alignment horizontal="center"/>
    </xf>
    <xf numFmtId="0" fontId="46" fillId="24" borderId="17" xfId="39" applyNumberFormat="1" applyFont="1" applyFill="1" applyBorder="1" applyAlignment="1">
      <alignment horizontal="center"/>
    </xf>
    <xf numFmtId="0" fontId="46" fillId="24" borderId="43" xfId="39" applyNumberFormat="1" applyFont="1" applyFill="1" applyBorder="1" applyAlignment="1">
      <alignment horizontal="center"/>
    </xf>
    <xf numFmtId="0" fontId="36" fillId="24" borderId="17" xfId="39" applyNumberFormat="1" applyFont="1" applyFill="1" applyBorder="1" applyAlignment="1">
      <alignment horizontal="center"/>
    </xf>
    <xf numFmtId="0" fontId="38" fillId="24" borderId="17" xfId="39" applyNumberFormat="1" applyFont="1" applyFill="1" applyBorder="1" applyAlignment="1">
      <alignment horizontal="center"/>
    </xf>
    <xf numFmtId="0" fontId="38" fillId="24" borderId="21" xfId="39" applyNumberFormat="1" applyFont="1" applyFill="1" applyBorder="1" applyAlignment="1">
      <alignment horizontal="center"/>
    </xf>
    <xf numFmtId="0" fontId="39" fillId="24" borderId="20" xfId="39" applyNumberFormat="1" applyFont="1" applyFill="1" applyBorder="1" applyAlignment="1">
      <alignment horizontal="center"/>
    </xf>
    <xf numFmtId="0" fontId="39" fillId="24" borderId="17" xfId="39" applyNumberFormat="1" applyFont="1" applyFill="1" applyBorder="1" applyAlignment="1">
      <alignment horizontal="center" vertical="center"/>
    </xf>
    <xf numFmtId="0" fontId="6" fillId="24" borderId="17" xfId="39" applyFont="1" applyFill="1" applyBorder="1" applyAlignment="1"/>
    <xf numFmtId="0" fontId="39" fillId="24" borderId="43" xfId="39" applyNumberFormat="1" applyFont="1" applyFill="1" applyBorder="1" applyAlignment="1">
      <alignment horizontal="center" vertical="center"/>
    </xf>
    <xf numFmtId="0" fontId="6" fillId="24" borderId="17" xfId="39" applyNumberFormat="1" applyFont="1" applyFill="1" applyBorder="1" applyAlignment="1">
      <alignment horizontal="center"/>
    </xf>
    <xf numFmtId="0" fontId="38" fillId="24" borderId="17" xfId="39" applyNumberFormat="1" applyFont="1" applyFill="1" applyBorder="1" applyAlignment="1">
      <alignment horizontal="center" vertical="center"/>
    </xf>
    <xf numFmtId="0" fontId="39" fillId="24" borderId="21" xfId="39" applyNumberFormat="1" applyFont="1" applyFill="1" applyBorder="1" applyAlignment="1">
      <alignment horizontal="center" vertical="center"/>
    </xf>
    <xf numFmtId="0" fontId="6" fillId="24" borderId="17" xfId="39" applyFont="1" applyFill="1" applyBorder="1" applyAlignment="1">
      <alignment horizontal="center"/>
    </xf>
    <xf numFmtId="0" fontId="38" fillId="24" borderId="23" xfId="39" applyNumberFormat="1" applyFont="1" applyFill="1" applyBorder="1" applyAlignment="1">
      <alignment horizontal="center" vertical="center"/>
    </xf>
    <xf numFmtId="0" fontId="38" fillId="24" borderId="17" xfId="39" applyFont="1" applyFill="1" applyBorder="1" applyAlignment="1">
      <alignment horizontal="center"/>
    </xf>
    <xf numFmtId="0" fontId="38" fillId="24" borderId="17" xfId="39" quotePrefix="1" applyNumberFormat="1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 vertical="center"/>
    </xf>
    <xf numFmtId="0" fontId="3" fillId="24" borderId="0" xfId="39" applyFont="1" applyFill="1" applyAlignment="1"/>
    <xf numFmtId="0" fontId="3" fillId="24" borderId="0" xfId="39" applyNumberFormat="1" applyFont="1" applyFill="1" applyBorder="1" applyAlignment="1" applyProtection="1">
      <alignment vertical="top"/>
    </xf>
    <xf numFmtId="0" fontId="7" fillId="24" borderId="0" xfId="39" applyFont="1" applyFill="1" applyAlignment="1"/>
    <xf numFmtId="0" fontId="5" fillId="24" borderId="17" xfId="39" applyNumberFormat="1" applyFont="1" applyFill="1" applyBorder="1" applyAlignment="1">
      <alignment horizontal="center"/>
    </xf>
    <xf numFmtId="0" fontId="7" fillId="24" borderId="17" xfId="39" applyNumberFormat="1" applyFont="1" applyFill="1" applyBorder="1" applyAlignment="1">
      <alignment horizontal="center"/>
    </xf>
    <xf numFmtId="0" fontId="5" fillId="24" borderId="0" xfId="39" applyNumberFormat="1" applyFont="1" applyFill="1" applyBorder="1" applyAlignment="1">
      <alignment horizontal="center"/>
    </xf>
    <xf numFmtId="0" fontId="6" fillId="24" borderId="0" xfId="39" applyFont="1" applyFill="1" applyAlignment="1"/>
    <xf numFmtId="0" fontId="5" fillId="24" borderId="0" xfId="39" applyFont="1" applyFill="1" applyAlignment="1"/>
    <xf numFmtId="0" fontId="5" fillId="24" borderId="0" xfId="39" applyFont="1" applyFill="1" applyBorder="1" applyAlignment="1"/>
    <xf numFmtId="0" fontId="6" fillId="24" borderId="0" xfId="39" applyNumberFormat="1" applyFont="1" applyFill="1" applyBorder="1" applyAlignment="1">
      <alignment horizontal="center"/>
    </xf>
    <xf numFmtId="0" fontId="51" fillId="24" borderId="0" xfId="39" applyNumberFormat="1" applyFont="1" applyFill="1" applyBorder="1" applyAlignment="1" applyProtection="1">
      <alignment vertical="top"/>
    </xf>
    <xf numFmtId="0" fontId="51" fillId="24" borderId="22" xfId="39" applyNumberFormat="1" applyFont="1" applyFill="1" applyBorder="1" applyAlignment="1">
      <alignment horizontal="center"/>
    </xf>
    <xf numFmtId="0" fontId="51" fillId="24" borderId="0" xfId="39" applyNumberFormat="1" applyFont="1" applyFill="1" applyBorder="1" applyAlignment="1">
      <alignment vertical="center" wrapText="1"/>
    </xf>
    <xf numFmtId="0" fontId="51" fillId="24" borderId="0" xfId="39" applyFont="1" applyFill="1" applyAlignment="1"/>
    <xf numFmtId="0" fontId="51" fillId="24" borderId="0" xfId="39" applyFont="1" applyFill="1" applyBorder="1" applyAlignment="1"/>
    <xf numFmtId="0" fontId="51" fillId="24" borderId="0" xfId="39" applyNumberFormat="1" applyFont="1" applyFill="1" applyAlignment="1">
      <alignment horizontal="left" vertical="center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1" fillId="24" borderId="0" xfId="39" applyNumberFormat="1" applyFont="1" applyFill="1" applyBorder="1" applyAlignment="1">
      <alignment horizontal="center"/>
    </xf>
    <xf numFmtId="0" fontId="51" fillId="24" borderId="0" xfId="39" applyNumberFormat="1" applyFont="1" applyFill="1" applyBorder="1" applyAlignment="1">
      <alignment horizontal="left"/>
    </xf>
    <xf numFmtId="0" fontId="51" fillId="24" borderId="0" xfId="39" applyNumberFormat="1" applyFont="1" applyFill="1" applyBorder="1" applyAlignment="1">
      <alignment horizontal="left" vertical="center"/>
    </xf>
    <xf numFmtId="0" fontId="51" fillId="24" borderId="0" xfId="39" applyNumberFormat="1" applyFont="1" applyFill="1" applyBorder="1" applyAlignment="1"/>
    <xf numFmtId="0" fontId="51" fillId="24" borderId="0" xfId="39" applyNumberFormat="1" applyFont="1" applyFill="1" applyAlignment="1"/>
    <xf numFmtId="0" fontId="43" fillId="24" borderId="22" xfId="39" applyNumberFormat="1" applyFont="1" applyFill="1" applyBorder="1" applyAlignment="1">
      <alignment horizontal="center"/>
    </xf>
    <xf numFmtId="0" fontId="51" fillId="24" borderId="22" xfId="39" applyNumberFormat="1" applyFont="1" applyFill="1" applyBorder="1" applyAlignment="1"/>
    <xf numFmtId="0" fontId="51" fillId="24" borderId="0" xfId="0" applyFont="1" applyFill="1" applyBorder="1" applyAlignment="1">
      <alignment horizontal="center"/>
    </xf>
    <xf numFmtId="0" fontId="51" fillId="24" borderId="0" xfId="39" applyNumberFormat="1" applyFont="1" applyFill="1" applyAlignment="1">
      <alignment vertical="center"/>
    </xf>
    <xf numFmtId="0" fontId="51" fillId="24" borderId="61" xfId="39" applyNumberFormat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6" fillId="24" borderId="0" xfId="0" applyFont="1" applyFill="1"/>
    <xf numFmtId="0" fontId="10" fillId="24" borderId="0" xfId="0" applyFont="1" applyFill="1" applyBorder="1"/>
    <xf numFmtId="0" fontId="40" fillId="24" borderId="0" xfId="0" applyNumberFormat="1" applyFont="1" applyFill="1" applyBorder="1" applyAlignment="1" applyProtection="1">
      <alignment horizontal="center" vertical="center"/>
    </xf>
    <xf numFmtId="0" fontId="40" fillId="24" borderId="0" xfId="38" applyFont="1" applyFill="1" applyBorder="1"/>
    <xf numFmtId="0" fontId="40" fillId="24" borderId="37" xfId="0" applyFont="1" applyFill="1" applyBorder="1"/>
    <xf numFmtId="0" fontId="10" fillId="24" borderId="0" xfId="0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horizontal="center"/>
    </xf>
    <xf numFmtId="0" fontId="10" fillId="24" borderId="36" xfId="0" applyFont="1" applyFill="1" applyBorder="1"/>
    <xf numFmtId="0" fontId="10" fillId="24" borderId="36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right"/>
    </xf>
    <xf numFmtId="0" fontId="10" fillId="24" borderId="35" xfId="0" applyFont="1" applyFill="1" applyBorder="1" applyAlignment="1">
      <alignment horizontal="right"/>
    </xf>
    <xf numFmtId="0" fontId="40" fillId="24" borderId="47" xfId="0" quotePrefix="1" applyFont="1" applyFill="1" applyBorder="1" applyAlignment="1">
      <alignment horizontal="center" vertical="top"/>
    </xf>
    <xf numFmtId="16" fontId="40" fillId="24" borderId="35" xfId="0" quotePrefix="1" applyNumberFormat="1" applyFont="1" applyFill="1" applyBorder="1" applyAlignment="1">
      <alignment horizontal="center"/>
    </xf>
    <xf numFmtId="0" fontId="40" fillId="24" borderId="47" xfId="0" applyNumberFormat="1" applyFont="1" applyFill="1" applyBorder="1" applyAlignment="1">
      <alignment horizontal="center"/>
    </xf>
    <xf numFmtId="16" fontId="40" fillId="24" borderId="18" xfId="0" quotePrefix="1" applyNumberFormat="1" applyFont="1" applyFill="1" applyBorder="1" applyAlignment="1">
      <alignment horizontal="center"/>
    </xf>
    <xf numFmtId="0" fontId="10" fillId="24" borderId="41" xfId="0" quotePrefix="1" applyFont="1" applyFill="1" applyBorder="1" applyAlignment="1">
      <alignment horizontal="center"/>
    </xf>
    <xf numFmtId="0" fontId="40" fillId="24" borderId="66" xfId="0" quotePrefix="1" applyFont="1" applyFill="1" applyBorder="1" applyAlignment="1">
      <alignment horizontal="center"/>
    </xf>
    <xf numFmtId="0" fontId="40" fillId="24" borderId="23" xfId="0" applyFont="1" applyFill="1" applyBorder="1" applyAlignment="1">
      <alignment horizontal="center"/>
    </xf>
    <xf numFmtId="16" fontId="40" fillId="24" borderId="47" xfId="0" quotePrefix="1" applyNumberFormat="1" applyFont="1" applyFill="1" applyBorder="1" applyAlignment="1">
      <alignment horizontal="center"/>
    </xf>
    <xf numFmtId="0" fontId="40" fillId="24" borderId="74" xfId="0" quotePrefix="1" applyFont="1" applyFill="1" applyBorder="1" applyAlignment="1">
      <alignment horizontal="center"/>
    </xf>
    <xf numFmtId="16" fontId="10" fillId="24" borderId="22" xfId="0" applyNumberFormat="1" applyFont="1" applyFill="1" applyBorder="1" applyAlignment="1">
      <alignment horizontal="left"/>
    </xf>
    <xf numFmtId="0" fontId="40" fillId="24" borderId="75" xfId="0" quotePrefix="1" applyFont="1" applyFill="1" applyBorder="1" applyAlignment="1">
      <alignment horizontal="center"/>
    </xf>
    <xf numFmtId="2" fontId="40" fillId="24" borderId="35" xfId="0" quotePrefix="1" applyNumberFormat="1" applyFont="1" applyFill="1" applyBorder="1" applyAlignment="1">
      <alignment horizontal="center"/>
    </xf>
    <xf numFmtId="2" fontId="40" fillId="24" borderId="10" xfId="0" quotePrefix="1" applyNumberFormat="1" applyFont="1" applyFill="1" applyBorder="1" applyAlignment="1">
      <alignment horizontal="center"/>
    </xf>
    <xf numFmtId="0" fontId="40" fillId="24" borderId="12" xfId="38" applyFont="1" applyFill="1" applyBorder="1" applyAlignment="1">
      <alignment horizontal="center"/>
    </xf>
    <xf numFmtId="0" fontId="40" fillId="24" borderId="10" xfId="38" applyFont="1" applyFill="1" applyBorder="1" applyAlignment="1">
      <alignment horizontal="center" vertical="center"/>
    </xf>
    <xf numFmtId="0" fontId="40" fillId="24" borderId="11" xfId="0" applyNumberFormat="1" applyFont="1" applyFill="1" applyBorder="1" applyAlignment="1" applyProtection="1">
      <alignment horizontal="center" vertical="center"/>
    </xf>
    <xf numFmtId="0" fontId="40" fillId="24" borderId="12" xfId="0" applyNumberFormat="1" applyFont="1" applyFill="1" applyBorder="1" applyAlignment="1" applyProtection="1">
      <alignment horizontal="center" vertical="center"/>
    </xf>
    <xf numFmtId="0" fontId="40" fillId="24" borderId="36" xfId="0" applyNumberFormat="1" applyFont="1" applyFill="1" applyBorder="1" applyAlignment="1" applyProtection="1">
      <alignment horizontal="center" vertical="center"/>
    </xf>
    <xf numFmtId="0" fontId="40" fillId="24" borderId="0" xfId="38" applyFont="1" applyFill="1"/>
    <xf numFmtId="0" fontId="40" fillId="24" borderId="37" xfId="0" applyNumberFormat="1" applyFont="1" applyFill="1" applyBorder="1" applyAlignment="1" applyProtection="1">
      <alignment horizontal="center" vertical="center"/>
    </xf>
    <xf numFmtId="0" fontId="40" fillId="24" borderId="47" xfId="0" applyNumberFormat="1" applyFont="1" applyFill="1" applyBorder="1" applyAlignment="1" applyProtection="1">
      <alignment horizontal="center" vertical="center"/>
    </xf>
    <xf numFmtId="0" fontId="40" fillId="24" borderId="18" xfId="0" applyNumberFormat="1" applyFont="1" applyFill="1" applyBorder="1" applyAlignment="1" applyProtection="1">
      <alignment horizontal="center" vertical="center"/>
    </xf>
    <xf numFmtId="0" fontId="40" fillId="24" borderId="38" xfId="0" applyNumberFormat="1" applyFont="1" applyFill="1" applyBorder="1" applyAlignment="1" applyProtection="1">
      <alignment horizontal="center" vertical="center"/>
    </xf>
    <xf numFmtId="0" fontId="40" fillId="24" borderId="41" xfId="38" applyFont="1" applyFill="1" applyBorder="1" applyAlignment="1">
      <alignment horizontal="left"/>
    </xf>
    <xf numFmtId="0" fontId="40" fillId="24" borderId="33" xfId="38" applyFont="1" applyFill="1" applyBorder="1" applyAlignment="1">
      <alignment horizontal="left"/>
    </xf>
    <xf numFmtId="0" fontId="40" fillId="24" borderId="27" xfId="38" applyFont="1" applyFill="1" applyBorder="1" applyAlignment="1">
      <alignment horizontal="center" vertical="center"/>
    </xf>
    <xf numFmtId="0" fontId="40" fillId="24" borderId="26" xfId="0" applyNumberFormat="1" applyFont="1" applyFill="1" applyBorder="1" applyAlignment="1" applyProtection="1">
      <alignment horizontal="center" vertical="center"/>
    </xf>
    <xf numFmtId="0" fontId="40" fillId="24" borderId="66" xfId="0" applyNumberFormat="1" applyFont="1" applyFill="1" applyBorder="1" applyAlignment="1" applyProtection="1">
      <alignment horizontal="center" vertical="center"/>
    </xf>
    <xf numFmtId="0" fontId="40" fillId="24" borderId="74" xfId="0" applyNumberFormat="1" applyFont="1" applyFill="1" applyBorder="1" applyAlignment="1" applyProtection="1">
      <alignment horizontal="center" vertical="center"/>
    </xf>
    <xf numFmtId="0" fontId="40" fillId="24" borderId="49" xfId="0" applyNumberFormat="1" applyFont="1" applyFill="1" applyBorder="1" applyAlignment="1" applyProtection="1">
      <alignment horizontal="center" vertical="center"/>
    </xf>
    <xf numFmtId="0" fontId="40" fillId="24" borderId="22" xfId="0" applyNumberFormat="1" applyFont="1" applyFill="1" applyBorder="1" applyAlignment="1" applyProtection="1">
      <alignment horizontal="center" vertical="center"/>
    </xf>
    <xf numFmtId="0" fontId="40" fillId="24" borderId="51" xfId="38" applyFont="1" applyFill="1" applyBorder="1" applyAlignment="1">
      <alignment horizontal="left"/>
    </xf>
    <xf numFmtId="0" fontId="10" fillId="24" borderId="22" xfId="38" applyFont="1" applyFill="1" applyBorder="1"/>
    <xf numFmtId="0" fontId="40" fillId="24" borderId="63" xfId="38" applyFont="1" applyFill="1" applyBorder="1"/>
    <xf numFmtId="0" fontId="40" fillId="24" borderId="64" xfId="38" applyFont="1" applyFill="1" applyBorder="1"/>
    <xf numFmtId="0" fontId="40" fillId="24" borderId="65" xfId="38" applyFont="1" applyFill="1" applyBorder="1"/>
    <xf numFmtId="0" fontId="40" fillId="24" borderId="0" xfId="38" quotePrefix="1" applyFont="1" applyFill="1" applyBorder="1" applyAlignment="1">
      <alignment horizontal="left"/>
    </xf>
    <xf numFmtId="0" fontId="10" fillId="24" borderId="12" xfId="0" applyFont="1" applyFill="1" applyBorder="1" applyAlignment="1">
      <alignment horizontal="left"/>
    </xf>
    <xf numFmtId="0" fontId="40" fillId="24" borderId="10" xfId="0" applyFont="1" applyFill="1" applyBorder="1" applyAlignment="1">
      <alignment horizontal="center"/>
    </xf>
    <xf numFmtId="0" fontId="40" fillId="24" borderId="11" xfId="0" quotePrefix="1" applyFont="1" applyFill="1" applyBorder="1" applyAlignment="1">
      <alignment horizontal="center"/>
    </xf>
    <xf numFmtId="0" fontId="10" fillId="24" borderId="35" xfId="0" quotePrefix="1" applyFont="1" applyFill="1" applyBorder="1" applyAlignment="1">
      <alignment horizontal="left"/>
    </xf>
    <xf numFmtId="0" fontId="40" fillId="24" borderId="34" xfId="0" applyFont="1" applyFill="1" applyBorder="1"/>
    <xf numFmtId="0" fontId="40" fillId="24" borderId="23" xfId="0" applyFont="1" applyFill="1" applyBorder="1"/>
    <xf numFmtId="0" fontId="40" fillId="24" borderId="24" xfId="0" applyFont="1" applyFill="1" applyBorder="1"/>
    <xf numFmtId="0" fontId="40" fillId="24" borderId="39" xfId="0" applyFont="1" applyFill="1" applyBorder="1"/>
    <xf numFmtId="0" fontId="40" fillId="24" borderId="34" xfId="0" quotePrefix="1" applyFont="1" applyFill="1" applyBorder="1"/>
    <xf numFmtId="0" fontId="10" fillId="24" borderId="41" xfId="0" quotePrefix="1" applyFont="1" applyFill="1" applyBorder="1" applyAlignment="1">
      <alignment horizontal="left"/>
    </xf>
    <xf numFmtId="0" fontId="40" fillId="24" borderId="27" xfId="0" applyFont="1" applyFill="1" applyBorder="1"/>
    <xf numFmtId="0" fontId="40" fillId="24" borderId="26" xfId="0" applyFont="1" applyFill="1" applyBorder="1"/>
    <xf numFmtId="0" fontId="40" fillId="24" borderId="30" xfId="0" applyFont="1" applyFill="1" applyBorder="1"/>
    <xf numFmtId="0" fontId="40" fillId="24" borderId="28" xfId="0" applyFont="1" applyFill="1" applyBorder="1"/>
    <xf numFmtId="0" fontId="40" fillId="24" borderId="42" xfId="0" applyFont="1" applyFill="1" applyBorder="1"/>
    <xf numFmtId="0" fontId="40" fillId="24" borderId="31" xfId="0" quotePrefix="1" applyFont="1" applyFill="1" applyBorder="1"/>
    <xf numFmtId="0" fontId="40" fillId="24" borderId="32" xfId="0" applyFont="1" applyFill="1" applyBorder="1"/>
    <xf numFmtId="0" fontId="40" fillId="24" borderId="32" xfId="0" quotePrefix="1" applyFont="1" applyFill="1" applyBorder="1"/>
    <xf numFmtId="0" fontId="10" fillId="24" borderId="0" xfId="0" quotePrefix="1" applyFont="1" applyFill="1" applyBorder="1" applyAlignment="1">
      <alignment horizontal="left"/>
    </xf>
    <xf numFmtId="0" fontId="40" fillId="24" borderId="0" xfId="0" quotePrefix="1" applyFont="1" applyFill="1" applyBorder="1"/>
    <xf numFmtId="16" fontId="10" fillId="24" borderId="36" xfId="0" applyNumberFormat="1" applyFont="1" applyFill="1" applyBorder="1" applyAlignment="1">
      <alignment horizontal="left"/>
    </xf>
    <xf numFmtId="0" fontId="55" fillId="24" borderId="0" xfId="0" applyFont="1" applyFill="1" applyBorder="1"/>
    <xf numFmtId="0" fontId="55" fillId="24" borderId="0" xfId="0" applyFont="1" applyFill="1"/>
    <xf numFmtId="0" fontId="4" fillId="24" borderId="0" xfId="39" applyNumberFormat="1" applyFont="1" applyFill="1" applyBorder="1" applyAlignment="1"/>
    <xf numFmtId="0" fontId="55" fillId="24" borderId="0" xfId="39" applyNumberFormat="1" applyFont="1" applyFill="1" applyBorder="1" applyAlignment="1"/>
    <xf numFmtId="0" fontId="53" fillId="24" borderId="37" xfId="37" applyNumberFormat="1" applyFont="1" applyFill="1" applyBorder="1" applyAlignment="1" applyProtection="1">
      <alignment vertical="top"/>
    </xf>
    <xf numFmtId="0" fontId="53" fillId="24" borderId="37" xfId="37" applyNumberFormat="1" applyFont="1" applyFill="1" applyBorder="1" applyAlignment="1" applyProtection="1">
      <alignment horizontal="left"/>
    </xf>
    <xf numFmtId="0" fontId="53" fillId="24" borderId="38" xfId="37" applyNumberFormat="1" applyFont="1" applyFill="1" applyBorder="1" applyAlignment="1" applyProtection="1">
      <alignment vertical="top"/>
    </xf>
    <xf numFmtId="0" fontId="3" fillId="24" borderId="38" xfId="0" applyFont="1" applyFill="1" applyBorder="1"/>
    <xf numFmtId="0" fontId="53" fillId="24" borderId="38" xfId="37" applyNumberFormat="1" applyFont="1" applyFill="1" applyBorder="1" applyAlignment="1" applyProtection="1">
      <alignment horizontal="center"/>
    </xf>
    <xf numFmtId="0" fontId="58" fillId="24" borderId="0" xfId="0" applyFont="1" applyFill="1"/>
    <xf numFmtId="2" fontId="40" fillId="24" borderId="12" xfId="0" quotePrefix="1" applyNumberFormat="1" applyFont="1" applyFill="1" applyBorder="1" applyAlignment="1">
      <alignment horizontal="center"/>
    </xf>
    <xf numFmtId="0" fontId="59" fillId="24" borderId="0" xfId="0" applyFont="1" applyFill="1"/>
    <xf numFmtId="0" fontId="58" fillId="24" borderId="0" xfId="0" applyFont="1" applyFill="1" applyAlignment="1">
      <alignment horizontal="right"/>
    </xf>
    <xf numFmtId="0" fontId="38" fillId="24" borderId="20" xfId="39" applyNumberFormat="1" applyFont="1" applyFill="1" applyBorder="1" applyAlignment="1">
      <alignment horizontal="center"/>
    </xf>
    <xf numFmtId="0" fontId="47" fillId="24" borderId="77" xfId="0" applyFont="1" applyFill="1" applyBorder="1" applyAlignment="1">
      <alignment horizontal="center" vertical="center"/>
    </xf>
    <xf numFmtId="0" fontId="6" fillId="24" borderId="23" xfId="39" applyFont="1" applyFill="1" applyBorder="1" applyAlignment="1">
      <alignment horizontal="center"/>
    </xf>
    <xf numFmtId="0" fontId="47" fillId="24" borderId="17" xfId="0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left" wrapText="1"/>
    </xf>
    <xf numFmtId="0" fontId="40" fillId="24" borderId="18" xfId="0" applyFont="1" applyFill="1" applyBorder="1" applyAlignment="1">
      <alignment horizontal="center" vertical="center"/>
    </xf>
    <xf numFmtId="0" fontId="10" fillId="24" borderId="18" xfId="0" quotePrefix="1" applyFont="1" applyFill="1" applyBorder="1" applyAlignment="1">
      <alignment horizontal="center" vertical="center"/>
    </xf>
    <xf numFmtId="0" fontId="10" fillId="24" borderId="18" xfId="0" applyFont="1" applyFill="1" applyBorder="1" applyAlignment="1">
      <alignment horizontal="center" vertical="center"/>
    </xf>
    <xf numFmtId="0" fontId="40" fillId="24" borderId="20" xfId="0" applyFont="1" applyFill="1" applyBorder="1" applyAlignment="1">
      <alignment horizontal="center" vertical="center"/>
    </xf>
    <xf numFmtId="0" fontId="40" fillId="24" borderId="17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/>
    </xf>
    <xf numFmtId="0" fontId="40" fillId="24" borderId="34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0" fontId="40" fillId="24" borderId="20" xfId="0" applyFont="1" applyFill="1" applyBorder="1" applyAlignment="1">
      <alignment vertical="center" wrapText="1"/>
    </xf>
    <xf numFmtId="0" fontId="10" fillId="24" borderId="47" xfId="0" quotePrefix="1" applyFont="1" applyFill="1" applyBorder="1" applyAlignment="1">
      <alignment horizontal="center" vertical="center"/>
    </xf>
    <xf numFmtId="0" fontId="55" fillId="24" borderId="69" xfId="0" applyFont="1" applyFill="1" applyBorder="1" applyAlignment="1">
      <alignment horizontal="center" vertical="center" textRotation="90" wrapText="1"/>
    </xf>
    <xf numFmtId="0" fontId="10" fillId="24" borderId="47" xfId="0" applyFont="1" applyFill="1" applyBorder="1" applyAlignment="1">
      <alignment horizontal="left"/>
    </xf>
    <xf numFmtId="0" fontId="40" fillId="24" borderId="16" xfId="0" applyFont="1" applyFill="1" applyBorder="1" applyAlignment="1">
      <alignment horizontal="center"/>
    </xf>
    <xf numFmtId="0" fontId="10" fillId="24" borderId="49" xfId="0" quotePrefix="1" applyFont="1" applyFill="1" applyBorder="1" applyAlignment="1">
      <alignment horizontal="center"/>
    </xf>
    <xf numFmtId="0" fontId="10" fillId="24" borderId="49" xfId="0" applyFont="1" applyFill="1" applyBorder="1" applyAlignment="1">
      <alignment horizontal="center" vertical="center" wrapText="1"/>
    </xf>
    <xf numFmtId="0" fontId="40" fillId="24" borderId="15" xfId="0" applyFont="1" applyFill="1" applyBorder="1" applyAlignment="1">
      <alignment horizontal="center"/>
    </xf>
    <xf numFmtId="0" fontId="40" fillId="24" borderId="14" xfId="0" applyFont="1" applyFill="1" applyBorder="1" applyAlignment="1">
      <alignment horizontal="center"/>
    </xf>
    <xf numFmtId="0" fontId="40" fillId="24" borderId="0" xfId="0" applyFont="1" applyFill="1" applyBorder="1" applyAlignment="1">
      <alignment horizontal="center" vertical="center"/>
    </xf>
    <xf numFmtId="0" fontId="9" fillId="24" borderId="47" xfId="0" applyFont="1" applyFill="1" applyBorder="1" applyAlignment="1">
      <alignment horizontal="center"/>
    </xf>
    <xf numFmtId="0" fontId="9" fillId="24" borderId="38" xfId="0" applyFont="1" applyFill="1" applyBorder="1" applyAlignment="1">
      <alignment horizontal="center"/>
    </xf>
    <xf numFmtId="0" fontId="9" fillId="24" borderId="17" xfId="0" applyFont="1" applyFill="1" applyBorder="1" applyAlignment="1">
      <alignment horizontal="center"/>
    </xf>
    <xf numFmtId="16" fontId="10" fillId="24" borderId="69" xfId="0" applyNumberFormat="1" applyFont="1" applyFill="1" applyBorder="1" applyAlignment="1">
      <alignment horizontal="left"/>
    </xf>
    <xf numFmtId="0" fontId="10" fillId="24" borderId="17" xfId="0" applyFont="1" applyFill="1" applyBorder="1"/>
    <xf numFmtId="0" fontId="40" fillId="24" borderId="38" xfId="0" applyFont="1" applyFill="1" applyBorder="1"/>
    <xf numFmtId="1" fontId="10" fillId="24" borderId="36" xfId="0" applyNumberFormat="1" applyFont="1" applyFill="1" applyBorder="1" applyAlignment="1">
      <alignment horizontal="center"/>
    </xf>
    <xf numFmtId="0" fontId="10" fillId="24" borderId="38" xfId="0" applyFont="1" applyFill="1" applyBorder="1" applyAlignment="1">
      <alignment horizontal="left"/>
    </xf>
    <xf numFmtId="0" fontId="40" fillId="24" borderId="74" xfId="0" applyFont="1" applyFill="1" applyBorder="1"/>
    <xf numFmtId="0" fontId="10" fillId="24" borderId="38" xfId="0" applyFont="1" applyFill="1" applyBorder="1" applyAlignment="1">
      <alignment horizontal="left" vertical="top" wrapText="1"/>
    </xf>
    <xf numFmtId="2" fontId="40" fillId="24" borderId="36" xfId="0" quotePrefix="1" applyNumberFormat="1" applyFont="1" applyFill="1" applyBorder="1" applyAlignment="1">
      <alignment horizontal="center"/>
    </xf>
    <xf numFmtId="0" fontId="9" fillId="24" borderId="36" xfId="0" applyFont="1" applyFill="1" applyBorder="1"/>
    <xf numFmtId="0" fontId="10" fillId="24" borderId="0" xfId="0" applyFont="1" applyFill="1" applyAlignment="1">
      <alignment horizontal="center" vertical="center"/>
    </xf>
    <xf numFmtId="0" fontId="10" fillId="24" borderId="18" xfId="0" quotePrefix="1" applyFont="1" applyFill="1" applyBorder="1" applyAlignment="1">
      <alignment horizontal="center" vertical="top"/>
    </xf>
    <xf numFmtId="0" fontId="10" fillId="24" borderId="18" xfId="0" applyFont="1" applyFill="1" applyBorder="1" applyAlignment="1">
      <alignment horizontal="center" vertical="top"/>
    </xf>
    <xf numFmtId="0" fontId="10" fillId="24" borderId="45" xfId="0" applyFont="1" applyFill="1" applyBorder="1" applyAlignment="1">
      <alignment horizontal="center" vertical="top"/>
    </xf>
    <xf numFmtId="0" fontId="10" fillId="24" borderId="17" xfId="0" applyFont="1" applyFill="1" applyBorder="1" applyAlignment="1">
      <alignment horizontal="center" vertical="top"/>
    </xf>
    <xf numFmtId="0" fontId="10" fillId="24" borderId="46" xfId="0" applyFont="1" applyFill="1" applyBorder="1" applyAlignment="1">
      <alignment horizontal="center" vertical="top"/>
    </xf>
    <xf numFmtId="0" fontId="10" fillId="24" borderId="45" xfId="0" applyFont="1" applyFill="1" applyBorder="1" applyAlignment="1">
      <alignment horizontal="center"/>
    </xf>
    <xf numFmtId="0" fontId="10" fillId="24" borderId="17" xfId="0" applyFont="1" applyFill="1" applyBorder="1" applyAlignment="1">
      <alignment horizontal="center"/>
    </xf>
    <xf numFmtId="0" fontId="10" fillId="24" borderId="46" xfId="0" applyFont="1" applyFill="1" applyBorder="1" applyAlignment="1">
      <alignment horizontal="center"/>
    </xf>
    <xf numFmtId="0" fontId="10" fillId="24" borderId="20" xfId="0" applyFont="1" applyFill="1" applyBorder="1" applyAlignment="1">
      <alignment horizontal="center"/>
    </xf>
    <xf numFmtId="0" fontId="10" fillId="24" borderId="47" xfId="0" quotePrefix="1" applyFont="1" applyFill="1" applyBorder="1" applyAlignment="1">
      <alignment horizontal="center"/>
    </xf>
    <xf numFmtId="0" fontId="10" fillId="24" borderId="21" xfId="0" applyFont="1" applyFill="1" applyBorder="1" applyAlignment="1">
      <alignment horizontal="center"/>
    </xf>
    <xf numFmtId="0" fontId="10" fillId="24" borderId="45" xfId="0" quotePrefix="1" applyFont="1" applyFill="1" applyBorder="1" applyAlignment="1">
      <alignment horizontal="center"/>
    </xf>
    <xf numFmtId="0" fontId="10" fillId="24" borderId="46" xfId="0" quotePrefix="1" applyFont="1" applyFill="1" applyBorder="1" applyAlignment="1">
      <alignment horizontal="center"/>
    </xf>
    <xf numFmtId="0" fontId="10" fillId="24" borderId="39" xfId="0" applyFont="1" applyFill="1" applyBorder="1" applyAlignment="1">
      <alignment horizontal="center"/>
    </xf>
    <xf numFmtId="0" fontId="10" fillId="24" borderId="20" xfId="0" applyFont="1" applyFill="1" applyBorder="1" applyAlignment="1">
      <alignment horizontal="center" vertical="center"/>
    </xf>
    <xf numFmtId="0" fontId="10" fillId="24" borderId="17" xfId="0" applyFont="1" applyFill="1" applyBorder="1" applyAlignment="1">
      <alignment horizontal="center" vertical="center"/>
    </xf>
    <xf numFmtId="0" fontId="10" fillId="24" borderId="21" xfId="0" applyFont="1" applyFill="1" applyBorder="1" applyAlignment="1">
      <alignment horizontal="center" vertical="center"/>
    </xf>
    <xf numFmtId="0" fontId="10" fillId="24" borderId="34" xfId="0" applyFont="1" applyFill="1" applyBorder="1" applyAlignment="1">
      <alignment horizontal="center"/>
    </xf>
    <xf numFmtId="0" fontId="10" fillId="24" borderId="10" xfId="0" quotePrefix="1" applyFont="1" applyFill="1" applyBorder="1" applyAlignment="1">
      <alignment horizontal="center"/>
    </xf>
    <xf numFmtId="0" fontId="10" fillId="24" borderId="15" xfId="0" applyFont="1" applyFill="1" applyBorder="1" applyAlignment="1">
      <alignment horizontal="center"/>
    </xf>
    <xf numFmtId="0" fontId="10" fillId="24" borderId="14" xfId="0" applyFont="1" applyFill="1" applyBorder="1" applyAlignment="1">
      <alignment horizontal="center"/>
    </xf>
    <xf numFmtId="0" fontId="10" fillId="24" borderId="19" xfId="0" applyFont="1" applyFill="1" applyBorder="1" applyAlignment="1">
      <alignment horizontal="center"/>
    </xf>
    <xf numFmtId="0" fontId="10" fillId="24" borderId="13" xfId="0" applyFont="1" applyFill="1" applyBorder="1" applyAlignment="1">
      <alignment horizontal="center"/>
    </xf>
    <xf numFmtId="0" fontId="10" fillId="24" borderId="16" xfId="0" quotePrefix="1" applyFont="1" applyFill="1" applyBorder="1" applyAlignment="1">
      <alignment horizontal="center"/>
    </xf>
    <xf numFmtId="0" fontId="10" fillId="24" borderId="36" xfId="0" quotePrefix="1" applyFont="1" applyFill="1" applyBorder="1" applyAlignment="1">
      <alignment horizontal="center"/>
    </xf>
    <xf numFmtId="0" fontId="10" fillId="24" borderId="23" xfId="0" applyFont="1" applyFill="1" applyBorder="1" applyAlignment="1">
      <alignment horizontal="center"/>
    </xf>
    <xf numFmtId="0" fontId="10" fillId="24" borderId="50" xfId="0" applyFont="1" applyFill="1" applyBorder="1" applyAlignment="1">
      <alignment horizontal="center"/>
    </xf>
    <xf numFmtId="0" fontId="10" fillId="24" borderId="24" xfId="0" quotePrefix="1" applyFont="1" applyFill="1" applyBorder="1" applyAlignment="1">
      <alignment horizontal="center"/>
    </xf>
    <xf numFmtId="0" fontId="10" fillId="24" borderId="15" xfId="38" applyFont="1" applyFill="1" applyBorder="1"/>
    <xf numFmtId="0" fontId="10" fillId="24" borderId="14" xfId="38" applyFont="1" applyFill="1" applyBorder="1"/>
    <xf numFmtId="0" fontId="10" fillId="24" borderId="16" xfId="38" applyFont="1" applyFill="1" applyBorder="1"/>
    <xf numFmtId="0" fontId="10" fillId="24" borderId="13" xfId="0" quotePrefix="1" applyFont="1" applyFill="1" applyBorder="1" applyAlignment="1">
      <alignment horizontal="center"/>
    </xf>
    <xf numFmtId="0" fontId="10" fillId="24" borderId="34" xfId="38" applyFont="1" applyFill="1" applyBorder="1"/>
    <xf numFmtId="0" fontId="10" fillId="24" borderId="23" xfId="38" applyFont="1" applyFill="1" applyBorder="1"/>
    <xf numFmtId="0" fontId="10" fillId="24" borderId="24" xfId="38" applyFont="1" applyFill="1" applyBorder="1"/>
    <xf numFmtId="0" fontId="10" fillId="24" borderId="20" xfId="38" applyFont="1" applyFill="1" applyBorder="1"/>
    <xf numFmtId="0" fontId="10" fillId="24" borderId="17" xfId="38" applyFont="1" applyFill="1" applyBorder="1"/>
    <xf numFmtId="0" fontId="10" fillId="24" borderId="46" xfId="38" applyFont="1" applyFill="1" applyBorder="1"/>
    <xf numFmtId="0" fontId="10" fillId="24" borderId="30" xfId="38" applyFont="1" applyFill="1" applyBorder="1"/>
    <xf numFmtId="0" fontId="10" fillId="24" borderId="28" xfId="38" applyFont="1" applyFill="1" applyBorder="1"/>
    <xf numFmtId="0" fontId="10" fillId="24" borderId="42" xfId="38" applyFont="1" applyFill="1" applyBorder="1"/>
    <xf numFmtId="0" fontId="10" fillId="24" borderId="31" xfId="0" quotePrefix="1" applyFont="1" applyFill="1" applyBorder="1" applyAlignment="1">
      <alignment horizontal="center"/>
    </xf>
    <xf numFmtId="0" fontId="10" fillId="24" borderId="52" xfId="0" applyFont="1" applyFill="1" applyBorder="1" applyAlignment="1">
      <alignment horizontal="center"/>
    </xf>
    <xf numFmtId="0" fontId="10" fillId="24" borderId="53" xfId="0" quotePrefix="1" applyFont="1" applyFill="1" applyBorder="1" applyAlignment="1">
      <alignment horizontal="center"/>
    </xf>
    <xf numFmtId="0" fontId="10" fillId="24" borderId="39" xfId="0" quotePrefix="1" applyFont="1" applyFill="1" applyBorder="1" applyAlignment="1">
      <alignment horizontal="center"/>
    </xf>
    <xf numFmtId="0" fontId="10" fillId="24" borderId="36" xfId="0" quotePrefix="1" applyFont="1" applyFill="1" applyBorder="1" applyAlignment="1">
      <alignment horizontal="center" vertical="center"/>
    </xf>
    <xf numFmtId="0" fontId="9" fillId="24" borderId="45" xfId="0" applyFont="1" applyFill="1" applyBorder="1" applyAlignment="1">
      <alignment horizontal="center"/>
    </xf>
    <xf numFmtId="0" fontId="9" fillId="24" borderId="21" xfId="0" applyFont="1" applyFill="1" applyBorder="1" applyAlignment="1">
      <alignment horizontal="center"/>
    </xf>
    <xf numFmtId="0" fontId="9" fillId="24" borderId="18" xfId="0" applyFont="1" applyFill="1" applyBorder="1" applyAlignment="1">
      <alignment horizontal="center"/>
    </xf>
    <xf numFmtId="0" fontId="10" fillId="24" borderId="57" xfId="0" applyFont="1" applyFill="1" applyBorder="1" applyAlignment="1">
      <alignment horizontal="center"/>
    </xf>
    <xf numFmtId="0" fontId="40" fillId="24" borderId="47" xfId="0" applyFont="1" applyFill="1" applyBorder="1" applyAlignment="1">
      <alignment horizontal="center"/>
    </xf>
    <xf numFmtId="1" fontId="40" fillId="24" borderId="49" xfId="0" applyNumberFormat="1" applyFont="1" applyFill="1" applyBorder="1" applyAlignment="1" applyProtection="1">
      <alignment horizontal="center" vertical="center"/>
    </xf>
    <xf numFmtId="0" fontId="10" fillId="24" borderId="51" xfId="0" applyFont="1" applyFill="1" applyBorder="1" applyAlignment="1">
      <alignment horizontal="left"/>
    </xf>
    <xf numFmtId="0" fontId="10" fillId="24" borderId="51" xfId="0" applyFont="1" applyFill="1" applyBorder="1" applyAlignment="1">
      <alignment horizontal="left" vertical="top" wrapText="1"/>
    </xf>
    <xf numFmtId="0" fontId="40" fillId="24" borderId="22" xfId="0" applyFont="1" applyFill="1" applyBorder="1" applyAlignment="1">
      <alignment horizontal="center"/>
    </xf>
    <xf numFmtId="0" fontId="10" fillId="24" borderId="12" xfId="0" applyFont="1" applyFill="1" applyBorder="1" applyAlignment="1">
      <alignment horizontal="center"/>
    </xf>
    <xf numFmtId="0" fontId="10" fillId="24" borderId="80" xfId="0" quotePrefix="1" applyFont="1" applyFill="1" applyBorder="1" applyAlignment="1">
      <alignment horizontal="center"/>
    </xf>
    <xf numFmtId="0" fontId="10" fillId="24" borderId="64" xfId="0" applyFont="1" applyFill="1" applyBorder="1" applyAlignment="1">
      <alignment horizontal="center"/>
    </xf>
    <xf numFmtId="0" fontId="10" fillId="24" borderId="81" xfId="0" quotePrefix="1" applyFont="1" applyFill="1" applyBorder="1" applyAlignment="1">
      <alignment horizontal="center"/>
    </xf>
    <xf numFmtId="0" fontId="40" fillId="24" borderId="63" xfId="0" applyNumberFormat="1" applyFont="1" applyFill="1" applyBorder="1" applyAlignment="1">
      <alignment horizontal="center"/>
    </xf>
    <xf numFmtId="0" fontId="40" fillId="24" borderId="51" xfId="0" applyNumberFormat="1" applyFont="1" applyFill="1" applyBorder="1" applyAlignment="1">
      <alignment horizontal="center"/>
    </xf>
    <xf numFmtId="0" fontId="40" fillId="24" borderId="22" xfId="0" applyNumberFormat="1" applyFont="1" applyFill="1" applyBorder="1" applyAlignment="1">
      <alignment horizontal="center"/>
    </xf>
    <xf numFmtId="0" fontId="40" fillId="24" borderId="63" xfId="0" applyFont="1" applyFill="1" applyBorder="1"/>
    <xf numFmtId="0" fontId="10" fillId="0" borderId="45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2" fontId="10" fillId="24" borderId="12" xfId="0" quotePrefix="1" applyNumberFormat="1" applyFont="1" applyFill="1" applyBorder="1" applyAlignment="1">
      <alignment horizontal="center"/>
    </xf>
    <xf numFmtId="0" fontId="10" fillId="0" borderId="18" xfId="0" quotePrefix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40" fillId="0" borderId="18" xfId="0" applyFont="1" applyFill="1" applyBorder="1" applyAlignment="1">
      <alignment horizontal="center"/>
    </xf>
    <xf numFmtId="0" fontId="40" fillId="0" borderId="18" xfId="0" quotePrefix="1" applyFont="1" applyFill="1" applyBorder="1" applyAlignment="1">
      <alignment horizontal="center"/>
    </xf>
    <xf numFmtId="0" fontId="40" fillId="0" borderId="36" xfId="0" applyFont="1" applyFill="1" applyBorder="1" applyAlignment="1">
      <alignment horizontal="center"/>
    </xf>
    <xf numFmtId="0" fontId="40" fillId="24" borderId="18" xfId="0" applyFont="1" applyFill="1" applyBorder="1" applyAlignment="1">
      <alignment vertical="center"/>
    </xf>
    <xf numFmtId="0" fontId="40" fillId="24" borderId="17" xfId="0" applyFont="1" applyFill="1" applyBorder="1" applyAlignment="1">
      <alignment vertical="center" wrapText="1"/>
    </xf>
    <xf numFmtId="0" fontId="40" fillId="24" borderId="20" xfId="0" applyFont="1" applyFill="1" applyBorder="1" applyAlignment="1">
      <alignment horizontal="left" vertical="center" wrapText="1"/>
    </xf>
    <xf numFmtId="0" fontId="40" fillId="0" borderId="20" xfId="0" applyFont="1" applyFill="1" applyBorder="1"/>
    <xf numFmtId="0" fontId="10" fillId="0" borderId="46" xfId="0" applyFont="1" applyFill="1" applyBorder="1" applyAlignment="1">
      <alignment horizontal="center"/>
    </xf>
    <xf numFmtId="0" fontId="40" fillId="0" borderId="47" xfId="0" quotePrefix="1" applyFont="1" applyFill="1" applyBorder="1" applyAlignment="1">
      <alignment horizontal="center"/>
    </xf>
    <xf numFmtId="0" fontId="40" fillId="0" borderId="0" xfId="0" applyFont="1" applyFill="1"/>
    <xf numFmtId="0" fontId="40" fillId="0" borderId="38" xfId="0" applyFont="1" applyFill="1" applyBorder="1"/>
    <xf numFmtId="0" fontId="40" fillId="0" borderId="75" xfId="0" quotePrefix="1" applyFont="1" applyFill="1" applyBorder="1" applyAlignment="1">
      <alignment horizontal="center"/>
    </xf>
    <xf numFmtId="0" fontId="40" fillId="0" borderId="74" xfId="0" quotePrefix="1" applyFont="1" applyFill="1" applyBorder="1" applyAlignment="1">
      <alignment horizontal="center"/>
    </xf>
    <xf numFmtId="0" fontId="10" fillId="24" borderId="53" xfId="0" applyFont="1" applyFill="1" applyBorder="1" applyAlignment="1">
      <alignment horizontal="center"/>
    </xf>
    <xf numFmtId="0" fontId="40" fillId="24" borderId="18" xfId="0" applyFont="1" applyFill="1" applyBorder="1" applyAlignment="1">
      <alignment wrapText="1"/>
    </xf>
    <xf numFmtId="0" fontId="10" fillId="24" borderId="49" xfId="0" quotePrefix="1" applyFont="1" applyFill="1" applyBorder="1" applyAlignment="1">
      <alignment horizontal="center"/>
    </xf>
    <xf numFmtId="0" fontId="40" fillId="24" borderId="38" xfId="0" applyFont="1" applyFill="1" applyBorder="1" applyAlignment="1">
      <alignment horizontal="left"/>
    </xf>
    <xf numFmtId="0" fontId="10" fillId="24" borderId="20" xfId="0" quotePrefix="1" applyFont="1" applyFill="1" applyBorder="1" applyAlignment="1">
      <alignment horizontal="center"/>
    </xf>
    <xf numFmtId="0" fontId="10" fillId="24" borderId="17" xfId="0" quotePrefix="1" applyFont="1" applyFill="1" applyBorder="1" applyAlignment="1">
      <alignment horizontal="center"/>
    </xf>
    <xf numFmtId="0" fontId="10" fillId="24" borderId="18" xfId="0" quotePrefix="1" applyNumberFormat="1" applyFont="1" applyFill="1" applyBorder="1" applyAlignment="1">
      <alignment horizontal="center"/>
    </xf>
    <xf numFmtId="1" fontId="10" fillId="24" borderId="18" xfId="0" quotePrefix="1" applyNumberFormat="1" applyFont="1" applyFill="1" applyBorder="1" applyAlignment="1">
      <alignment horizontal="center"/>
    </xf>
    <xf numFmtId="0" fontId="10" fillId="24" borderId="21" xfId="0" quotePrefix="1" applyFont="1" applyFill="1" applyBorder="1" applyAlignment="1">
      <alignment horizontal="center"/>
    </xf>
    <xf numFmtId="0" fontId="10" fillId="24" borderId="40" xfId="0" applyFont="1" applyFill="1" applyBorder="1" applyAlignment="1">
      <alignment horizontal="left" wrapText="1"/>
    </xf>
    <xf numFmtId="0" fontId="10" fillId="24" borderId="49" xfId="0" quotePrefix="1" applyFont="1" applyFill="1" applyBorder="1" applyAlignment="1">
      <alignment horizontal="center"/>
    </xf>
    <xf numFmtId="0" fontId="40" fillId="24" borderId="38" xfId="0" applyFont="1" applyFill="1" applyBorder="1" applyAlignment="1">
      <alignment horizontal="center"/>
    </xf>
    <xf numFmtId="0" fontId="10" fillId="24" borderId="56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center"/>
    </xf>
    <xf numFmtId="0" fontId="6" fillId="24" borderId="0" xfId="0" applyFont="1" applyFill="1" applyBorder="1"/>
    <xf numFmtId="0" fontId="7" fillId="24" borderId="0" xfId="0" applyFont="1" applyFill="1" applyBorder="1"/>
    <xf numFmtId="0" fontId="9" fillId="24" borderId="20" xfId="0" applyFont="1" applyFill="1" applyBorder="1" applyAlignment="1">
      <alignment horizontal="center"/>
    </xf>
    <xf numFmtId="0" fontId="40" fillId="24" borderId="45" xfId="0" quotePrefix="1" applyFont="1" applyFill="1" applyBorder="1" applyAlignment="1">
      <alignment horizontal="center"/>
    </xf>
    <xf numFmtId="0" fontId="40" fillId="24" borderId="17" xfId="0" quotePrefix="1" applyFont="1" applyFill="1" applyBorder="1" applyAlignment="1">
      <alignment horizontal="center"/>
    </xf>
    <xf numFmtId="0" fontId="40" fillId="24" borderId="46" xfId="0" applyFont="1" applyFill="1" applyBorder="1" applyAlignment="1">
      <alignment horizontal="center"/>
    </xf>
    <xf numFmtId="0" fontId="49" fillId="24" borderId="18" xfId="0" quotePrefix="1" applyNumberFormat="1" applyFont="1" applyFill="1" applyBorder="1" applyAlignment="1">
      <alignment horizontal="center"/>
    </xf>
    <xf numFmtId="0" fontId="49" fillId="24" borderId="18" xfId="0" quotePrefix="1" applyFont="1" applyFill="1" applyBorder="1" applyAlignment="1">
      <alignment horizontal="center"/>
    </xf>
    <xf numFmtId="0" fontId="40" fillId="24" borderId="21" xfId="0" quotePrefix="1" applyFont="1" applyFill="1" applyBorder="1" applyAlignment="1">
      <alignment horizontal="center"/>
    </xf>
    <xf numFmtId="0" fontId="40" fillId="24" borderId="45" xfId="0" applyFont="1" applyFill="1" applyBorder="1" applyAlignment="1">
      <alignment horizontal="center"/>
    </xf>
    <xf numFmtId="0" fontId="40" fillId="24" borderId="46" xfId="0" quotePrefix="1" applyFont="1" applyFill="1" applyBorder="1" applyAlignment="1">
      <alignment horizontal="center"/>
    </xf>
    <xf numFmtId="0" fontId="49" fillId="24" borderId="18" xfId="0" applyFont="1" applyFill="1" applyBorder="1" applyAlignment="1">
      <alignment horizontal="center"/>
    </xf>
    <xf numFmtId="0" fontId="40" fillId="24" borderId="20" xfId="0" quotePrefix="1" applyFont="1" applyFill="1" applyBorder="1" applyAlignment="1">
      <alignment horizontal="center"/>
    </xf>
    <xf numFmtId="1" fontId="49" fillId="24" borderId="18" xfId="0" quotePrefix="1" applyNumberFormat="1" applyFont="1" applyFill="1" applyBorder="1" applyAlignment="1">
      <alignment horizontal="center"/>
    </xf>
    <xf numFmtId="0" fontId="4" fillId="24" borderId="18" xfId="0" applyFont="1" applyFill="1" applyBorder="1" applyAlignment="1">
      <alignment horizontal="center" vertical="center" wrapText="1"/>
    </xf>
    <xf numFmtId="0" fontId="55" fillId="24" borderId="18" xfId="0" applyFont="1" applyFill="1" applyBorder="1" applyAlignment="1">
      <alignment horizontal="center" vertical="center" wrapText="1"/>
    </xf>
    <xf numFmtId="0" fontId="10" fillId="24" borderId="45" xfId="0" quotePrefix="1" applyFont="1" applyFill="1" applyBorder="1" applyAlignment="1">
      <alignment horizontal="center" vertical="center"/>
    </xf>
    <xf numFmtId="0" fontId="10" fillId="24" borderId="17" xfId="0" quotePrefix="1" applyFont="1" applyFill="1" applyBorder="1" applyAlignment="1">
      <alignment horizontal="center" vertical="center"/>
    </xf>
    <xf numFmtId="0" fontId="10" fillId="24" borderId="18" xfId="0" quotePrefix="1" applyNumberFormat="1" applyFont="1" applyFill="1" applyBorder="1" applyAlignment="1">
      <alignment horizontal="center" vertical="center"/>
    </xf>
    <xf numFmtId="0" fontId="10" fillId="24" borderId="18" xfId="0" applyNumberFormat="1" applyFont="1" applyFill="1" applyBorder="1" applyAlignment="1">
      <alignment horizontal="center"/>
    </xf>
    <xf numFmtId="1" fontId="10" fillId="24" borderId="18" xfId="0" applyNumberFormat="1" applyFont="1" applyFill="1" applyBorder="1" applyAlignment="1">
      <alignment horizontal="center"/>
    </xf>
    <xf numFmtId="1" fontId="10" fillId="24" borderId="18" xfId="0" quotePrefix="1" applyNumberFormat="1" applyFont="1" applyFill="1" applyBorder="1" applyAlignment="1">
      <alignment horizontal="center" vertical="center"/>
    </xf>
    <xf numFmtId="0" fontId="10" fillId="24" borderId="20" xfId="0" quotePrefix="1" applyFont="1" applyFill="1" applyBorder="1" applyAlignment="1">
      <alignment horizontal="center" vertical="center"/>
    </xf>
    <xf numFmtId="0" fontId="10" fillId="24" borderId="39" xfId="0" applyFont="1" applyFill="1" applyBorder="1" applyAlignment="1">
      <alignment horizontal="center"/>
    </xf>
    <xf numFmtId="0" fontId="10" fillId="24" borderId="23" xfId="0" applyFont="1" applyFill="1" applyBorder="1" applyAlignment="1">
      <alignment horizontal="center"/>
    </xf>
    <xf numFmtId="0" fontId="10" fillId="24" borderId="24" xfId="0" quotePrefix="1" applyFont="1" applyFill="1" applyBorder="1" applyAlignment="1">
      <alignment horizontal="center"/>
    </xf>
    <xf numFmtId="0" fontId="9" fillId="24" borderId="0" xfId="0" applyFont="1" applyFill="1" applyBorder="1" applyAlignment="1"/>
    <xf numFmtId="0" fontId="9" fillId="24" borderId="0" xfId="38" applyFont="1" applyFill="1"/>
    <xf numFmtId="0" fontId="10" fillId="24" borderId="20" xfId="0" quotePrefix="1" applyFont="1" applyFill="1" applyBorder="1" applyAlignment="1">
      <alignment horizontal="center" vertical="top"/>
    </xf>
    <xf numFmtId="0" fontId="10" fillId="24" borderId="46" xfId="0" quotePrefix="1" applyFont="1" applyFill="1" applyBorder="1" applyAlignment="1">
      <alignment horizontal="center" vertical="top"/>
    </xf>
    <xf numFmtId="0" fontId="10" fillId="24" borderId="18" xfId="0" quotePrefix="1" applyNumberFormat="1" applyFont="1" applyFill="1" applyBorder="1" applyAlignment="1">
      <alignment horizontal="center" vertical="top"/>
    </xf>
    <xf numFmtId="0" fontId="10" fillId="24" borderId="20" xfId="0" applyFont="1" applyFill="1" applyBorder="1" applyAlignment="1">
      <alignment horizontal="center" vertical="top"/>
    </xf>
    <xf numFmtId="0" fontId="10" fillId="24" borderId="21" xfId="0" applyFont="1" applyFill="1" applyBorder="1" applyAlignment="1">
      <alignment horizontal="center" vertical="top"/>
    </xf>
    <xf numFmtId="0" fontId="10" fillId="24" borderId="21" xfId="0" quotePrefix="1" applyFont="1" applyFill="1" applyBorder="1" applyAlignment="1">
      <alignment horizontal="center" vertical="top"/>
    </xf>
    <xf numFmtId="1" fontId="10" fillId="24" borderId="18" xfId="0" applyNumberFormat="1" applyFont="1" applyFill="1" applyBorder="1" applyAlignment="1">
      <alignment horizontal="center" vertical="top"/>
    </xf>
    <xf numFmtId="0" fontId="40" fillId="24" borderId="45" xfId="0" applyFont="1" applyFill="1" applyBorder="1" applyAlignment="1">
      <alignment horizontal="center" vertical="top"/>
    </xf>
    <xf numFmtId="0" fontId="10" fillId="24" borderId="20" xfId="0" quotePrefix="1" applyNumberFormat="1" applyFont="1" applyFill="1" applyBorder="1" applyAlignment="1">
      <alignment horizontal="center"/>
    </xf>
    <xf numFmtId="0" fontId="10" fillId="24" borderId="17" xfId="0" applyNumberFormat="1" applyFont="1" applyFill="1" applyBorder="1" applyAlignment="1">
      <alignment horizontal="center"/>
    </xf>
    <xf numFmtId="0" fontId="10" fillId="24" borderId="21" xfId="0" quotePrefix="1" applyNumberFormat="1" applyFont="1" applyFill="1" applyBorder="1" applyAlignment="1">
      <alignment horizontal="center"/>
    </xf>
    <xf numFmtId="0" fontId="10" fillId="24" borderId="34" xfId="0" applyNumberFormat="1" applyFont="1" applyFill="1" applyBorder="1" applyAlignment="1">
      <alignment horizontal="center"/>
    </xf>
    <xf numFmtId="0" fontId="10" fillId="24" borderId="40" xfId="0" applyNumberFormat="1" applyFont="1" applyFill="1" applyBorder="1" applyAlignment="1">
      <alignment horizontal="center"/>
    </xf>
    <xf numFmtId="0" fontId="10" fillId="24" borderId="36" xfId="0" applyNumberFormat="1" applyFont="1" applyFill="1" applyBorder="1" applyAlignment="1">
      <alignment horizontal="center"/>
    </xf>
    <xf numFmtId="0" fontId="10" fillId="24" borderId="37" xfId="0" applyNumberFormat="1" applyFont="1" applyFill="1" applyBorder="1" applyAlignment="1">
      <alignment horizontal="center"/>
    </xf>
    <xf numFmtId="0" fontId="10" fillId="24" borderId="45" xfId="0" applyNumberFormat="1" applyFont="1" applyFill="1" applyBorder="1" applyAlignment="1">
      <alignment horizontal="center"/>
    </xf>
    <xf numFmtId="1" fontId="10" fillId="24" borderId="49" xfId="0" quotePrefix="1" applyNumberFormat="1" applyFont="1" applyFill="1" applyBorder="1" applyAlignment="1">
      <alignment horizontal="center"/>
    </xf>
    <xf numFmtId="0" fontId="10" fillId="24" borderId="21" xfId="0" quotePrefix="1" applyFont="1" applyFill="1" applyBorder="1" applyAlignment="1">
      <alignment horizontal="center" vertical="center"/>
    </xf>
    <xf numFmtId="0" fontId="40" fillId="24" borderId="45" xfId="0" applyFont="1" applyFill="1" applyBorder="1" applyAlignment="1">
      <alignment horizontal="center" vertical="center"/>
    </xf>
    <xf numFmtId="0" fontId="10" fillId="24" borderId="46" xfId="0" quotePrefix="1" applyFont="1" applyFill="1" applyBorder="1" applyAlignment="1">
      <alignment horizontal="center" vertical="center"/>
    </xf>
    <xf numFmtId="0" fontId="10" fillId="24" borderId="34" xfId="0" quotePrefix="1" applyFont="1" applyFill="1" applyBorder="1" applyAlignment="1">
      <alignment horizontal="center" vertical="center"/>
    </xf>
    <xf numFmtId="0" fontId="10" fillId="24" borderId="34" xfId="0" applyFont="1" applyFill="1" applyBorder="1" applyAlignment="1">
      <alignment horizontal="center" vertical="center"/>
    </xf>
    <xf numFmtId="0" fontId="10" fillId="24" borderId="37" xfId="0" quotePrefix="1" applyFont="1" applyFill="1" applyBorder="1" applyAlignment="1">
      <alignment horizontal="center" vertical="center"/>
    </xf>
    <xf numFmtId="0" fontId="40" fillId="24" borderId="36" xfId="0" applyFont="1" applyFill="1" applyBorder="1" applyAlignment="1">
      <alignment horizontal="center" vertical="center"/>
    </xf>
    <xf numFmtId="0" fontId="10" fillId="24" borderId="60" xfId="0" applyNumberFormat="1" applyFont="1" applyFill="1" applyBorder="1" applyAlignment="1">
      <alignment horizontal="center"/>
    </xf>
    <xf numFmtId="1" fontId="10" fillId="24" borderId="10" xfId="0" applyNumberFormat="1" applyFont="1" applyFill="1" applyBorder="1" applyAlignment="1">
      <alignment horizontal="center"/>
    </xf>
    <xf numFmtId="0" fontId="10" fillId="24" borderId="44" xfId="0" quotePrefix="1" applyNumberFormat="1" applyFont="1" applyFill="1" applyBorder="1" applyAlignment="1">
      <alignment horizontal="center"/>
    </xf>
    <xf numFmtId="0" fontId="10" fillId="24" borderId="22" xfId="0" quotePrefix="1" applyNumberFormat="1" applyFont="1" applyFill="1" applyBorder="1" applyAlignment="1">
      <alignment horizontal="center"/>
    </xf>
    <xf numFmtId="1" fontId="10" fillId="24" borderId="22" xfId="0" quotePrefix="1" applyNumberFormat="1" applyFont="1" applyFill="1" applyBorder="1" applyAlignment="1">
      <alignment horizontal="center"/>
    </xf>
    <xf numFmtId="0" fontId="10" fillId="24" borderId="79" xfId="0" applyFont="1" applyFill="1" applyBorder="1" applyAlignment="1">
      <alignment horizontal="center"/>
    </xf>
    <xf numFmtId="0" fontId="10" fillId="24" borderId="78" xfId="0" quotePrefix="1" applyFont="1" applyFill="1" applyBorder="1" applyAlignment="1">
      <alignment horizontal="center"/>
    </xf>
    <xf numFmtId="0" fontId="10" fillId="24" borderId="69" xfId="0" applyFont="1" applyFill="1" applyBorder="1" applyAlignment="1">
      <alignment horizontal="center"/>
    </xf>
    <xf numFmtId="0" fontId="10" fillId="24" borderId="60" xfId="0" quotePrefix="1" applyNumberFormat="1" applyFont="1" applyFill="1" applyBorder="1" applyAlignment="1">
      <alignment horizontal="center"/>
    </xf>
    <xf numFmtId="0" fontId="49" fillId="24" borderId="60" xfId="0" quotePrefix="1" applyNumberFormat="1" applyFont="1" applyFill="1" applyBorder="1" applyAlignment="1">
      <alignment horizontal="center"/>
    </xf>
    <xf numFmtId="0" fontId="49" fillId="24" borderId="44" xfId="0" quotePrefix="1" applyNumberFormat="1" applyFont="1" applyFill="1" applyBorder="1" applyAlignment="1">
      <alignment horizontal="center"/>
    </xf>
    <xf numFmtId="0" fontId="10" fillId="24" borderId="72" xfId="0" quotePrefix="1" applyNumberFormat="1" applyFont="1" applyFill="1" applyBorder="1" applyAlignment="1">
      <alignment horizontal="center"/>
    </xf>
    <xf numFmtId="0" fontId="49" fillId="24" borderId="72" xfId="0" quotePrefix="1" applyNumberFormat="1" applyFont="1" applyFill="1" applyBorder="1" applyAlignment="1">
      <alignment horizontal="center"/>
    </xf>
    <xf numFmtId="0" fontId="10" fillId="24" borderId="40" xfId="0" quotePrefix="1" applyNumberFormat="1" applyFont="1" applyFill="1" applyBorder="1" applyAlignment="1">
      <alignment horizontal="center"/>
    </xf>
    <xf numFmtId="0" fontId="49" fillId="24" borderId="40" xfId="0" quotePrefix="1" applyNumberFormat="1" applyFont="1" applyFill="1" applyBorder="1" applyAlignment="1">
      <alignment horizontal="center"/>
    </xf>
    <xf numFmtId="1" fontId="10" fillId="24" borderId="60" xfId="0" quotePrefix="1" applyNumberFormat="1" applyFont="1" applyFill="1" applyBorder="1" applyAlignment="1">
      <alignment horizontal="center"/>
    </xf>
    <xf numFmtId="0" fontId="40" fillId="24" borderId="39" xfId="0" applyFont="1" applyFill="1" applyBorder="1" applyAlignment="1">
      <alignment horizontal="center"/>
    </xf>
    <xf numFmtId="0" fontId="40" fillId="24" borderId="23" xfId="0" quotePrefix="1" applyFont="1" applyFill="1" applyBorder="1" applyAlignment="1">
      <alignment horizontal="center"/>
    </xf>
    <xf numFmtId="0" fontId="49" fillId="24" borderId="40" xfId="0" applyNumberFormat="1" applyFont="1" applyFill="1" applyBorder="1" applyAlignment="1">
      <alignment horizontal="center"/>
    </xf>
    <xf numFmtId="1" fontId="49" fillId="24" borderId="40" xfId="0" applyNumberFormat="1" applyFont="1" applyFill="1" applyBorder="1" applyAlignment="1">
      <alignment horizontal="center"/>
    </xf>
    <xf numFmtId="0" fontId="49" fillId="24" borderId="40" xfId="0" applyFont="1" applyFill="1" applyBorder="1" applyAlignment="1">
      <alignment horizontal="center"/>
    </xf>
    <xf numFmtId="0" fontId="40" fillId="24" borderId="40" xfId="0" applyFont="1" applyFill="1" applyBorder="1" applyAlignment="1">
      <alignment horizontal="center"/>
    </xf>
    <xf numFmtId="0" fontId="40" fillId="24" borderId="29" xfId="0" applyFont="1" applyFill="1" applyBorder="1"/>
    <xf numFmtId="0" fontId="10" fillId="24" borderId="24" xfId="0" applyFont="1" applyFill="1" applyBorder="1" applyAlignment="1">
      <alignment horizontal="left" vertical="top" wrapText="1"/>
    </xf>
    <xf numFmtId="0" fontId="40" fillId="24" borderId="82" xfId="0" applyFont="1" applyFill="1" applyBorder="1" applyAlignment="1">
      <alignment horizontal="left"/>
    </xf>
    <xf numFmtId="0" fontId="40" fillId="24" borderId="40" xfId="0" applyFont="1" applyFill="1" applyBorder="1" applyAlignment="1">
      <alignment horizontal="left"/>
    </xf>
    <xf numFmtId="0" fontId="40" fillId="24" borderId="22" xfId="0" applyFont="1" applyFill="1" applyBorder="1" applyAlignment="1">
      <alignment horizontal="left"/>
    </xf>
    <xf numFmtId="16" fontId="40" fillId="24" borderId="36" xfId="0" applyNumberFormat="1" applyFont="1" applyFill="1" applyBorder="1" applyAlignment="1">
      <alignment horizontal="left" vertical="top"/>
    </xf>
    <xf numFmtId="0" fontId="10" fillId="24" borderId="22" xfId="0" applyFont="1" applyFill="1" applyBorder="1" applyAlignment="1">
      <alignment horizontal="left" vertical="top" wrapText="1"/>
    </xf>
    <xf numFmtId="0" fontId="10" fillId="24" borderId="44" xfId="0" applyFont="1" applyFill="1" applyBorder="1" applyAlignment="1">
      <alignment wrapText="1"/>
    </xf>
    <xf numFmtId="0" fontId="60" fillId="24" borderId="47" xfId="0" applyFont="1" applyFill="1" applyBorder="1" applyAlignment="1">
      <alignment wrapText="1"/>
    </xf>
    <xf numFmtId="0" fontId="40" fillId="24" borderId="38" xfId="0" applyFont="1" applyFill="1" applyBorder="1" applyAlignment="1">
      <alignment wrapText="1"/>
    </xf>
    <xf numFmtId="0" fontId="10" fillId="24" borderId="38" xfId="0" applyFont="1" applyFill="1" applyBorder="1" applyAlignment="1">
      <alignment horizontal="left" wrapText="1"/>
    </xf>
    <xf numFmtId="0" fontId="10" fillId="24" borderId="45" xfId="0" quotePrefix="1" applyFont="1" applyFill="1" applyBorder="1" applyAlignment="1">
      <alignment horizontal="center" vertical="top"/>
    </xf>
    <xf numFmtId="0" fontId="10" fillId="24" borderId="17" xfId="0" quotePrefix="1" applyFont="1" applyFill="1" applyBorder="1" applyAlignment="1">
      <alignment horizontal="center" vertical="top"/>
    </xf>
    <xf numFmtId="1" fontId="10" fillId="24" borderId="18" xfId="0" quotePrefix="1" applyNumberFormat="1" applyFont="1" applyFill="1" applyBorder="1" applyAlignment="1">
      <alignment horizontal="center" vertical="top"/>
    </xf>
    <xf numFmtId="0" fontId="10" fillId="24" borderId="36" xfId="0" quotePrefix="1" applyFont="1" applyFill="1" applyBorder="1" applyAlignment="1">
      <alignment horizontal="center" vertical="top"/>
    </xf>
    <xf numFmtId="0" fontId="10" fillId="24" borderId="36" xfId="0" applyFont="1" applyFill="1" applyBorder="1" applyAlignment="1">
      <alignment vertical="top"/>
    </xf>
    <xf numFmtId="0" fontId="10" fillId="24" borderId="36" xfId="0" applyFont="1" applyFill="1" applyBorder="1" applyAlignment="1">
      <alignment horizontal="center" vertical="top"/>
    </xf>
    <xf numFmtId="0" fontId="10" fillId="24" borderId="13" xfId="0" applyFont="1" applyFill="1" applyBorder="1" applyAlignment="1">
      <alignment vertical="top"/>
    </xf>
    <xf numFmtId="0" fontId="10" fillId="24" borderId="23" xfId="0" applyFont="1" applyFill="1" applyBorder="1" applyAlignment="1">
      <alignment vertical="top"/>
    </xf>
    <xf numFmtId="0" fontId="10" fillId="24" borderId="24" xfId="0" applyFont="1" applyFill="1" applyBorder="1" applyAlignment="1">
      <alignment vertical="top"/>
    </xf>
    <xf numFmtId="1" fontId="10" fillId="24" borderId="36" xfId="0" quotePrefix="1" applyNumberFormat="1" applyFont="1" applyFill="1" applyBorder="1" applyAlignment="1">
      <alignment horizontal="right" vertical="top"/>
    </xf>
    <xf numFmtId="0" fontId="10" fillId="24" borderId="34" xfId="0" applyFont="1" applyFill="1" applyBorder="1" applyAlignment="1">
      <alignment vertical="top"/>
    </xf>
    <xf numFmtId="0" fontId="10" fillId="24" borderId="50" xfId="0" applyFont="1" applyFill="1" applyBorder="1" applyAlignment="1">
      <alignment vertical="top"/>
    </xf>
    <xf numFmtId="1" fontId="10" fillId="24" borderId="36" xfId="0" applyNumberFormat="1" applyFont="1" applyFill="1" applyBorder="1" applyAlignment="1">
      <alignment vertical="top"/>
    </xf>
    <xf numFmtId="0" fontId="10" fillId="24" borderId="39" xfId="0" applyFont="1" applyFill="1" applyBorder="1" applyAlignment="1">
      <alignment vertical="top"/>
    </xf>
    <xf numFmtId="0" fontId="10" fillId="24" borderId="36" xfId="0" applyFont="1" applyFill="1" applyBorder="1" applyAlignment="1">
      <alignment horizontal="right" vertical="top"/>
    </xf>
    <xf numFmtId="0" fontId="10" fillId="24" borderId="35" xfId="0" applyFont="1" applyFill="1" applyBorder="1" applyAlignment="1">
      <alignment horizontal="right" vertical="top"/>
    </xf>
    <xf numFmtId="0" fontId="10" fillId="24" borderId="39" xfId="0" quotePrefix="1" applyFont="1" applyFill="1" applyBorder="1" applyAlignment="1">
      <alignment vertical="top"/>
    </xf>
    <xf numFmtId="1" fontId="10" fillId="24" borderId="36" xfId="0" applyNumberFormat="1" applyFont="1" applyFill="1" applyBorder="1" applyAlignment="1">
      <alignment horizontal="center" vertical="top"/>
    </xf>
    <xf numFmtId="1" fontId="10" fillId="24" borderId="36" xfId="0" quotePrefix="1" applyNumberFormat="1" applyFont="1" applyFill="1" applyBorder="1" applyAlignment="1">
      <alignment horizontal="center" vertical="top"/>
    </xf>
    <xf numFmtId="0" fontId="10" fillId="24" borderId="34" xfId="0" applyFont="1" applyFill="1" applyBorder="1" applyAlignment="1">
      <alignment horizontal="center" vertical="top"/>
    </xf>
    <xf numFmtId="0" fontId="10" fillId="24" borderId="23" xfId="0" applyFont="1" applyFill="1" applyBorder="1" applyAlignment="1">
      <alignment horizontal="center" vertical="top"/>
    </xf>
    <xf numFmtId="0" fontId="10" fillId="24" borderId="50" xfId="0" applyFont="1" applyFill="1" applyBorder="1" applyAlignment="1">
      <alignment horizontal="center" vertical="top"/>
    </xf>
    <xf numFmtId="0" fontId="10" fillId="24" borderId="39" xfId="0" applyFont="1" applyFill="1" applyBorder="1" applyAlignment="1">
      <alignment horizontal="center" vertical="top"/>
    </xf>
    <xf numFmtId="0" fontId="10" fillId="24" borderId="14" xfId="0" applyFont="1" applyFill="1" applyBorder="1" applyAlignment="1">
      <alignment horizontal="center" vertical="top"/>
    </xf>
    <xf numFmtId="0" fontId="10" fillId="24" borderId="16" xfId="0" applyFont="1" applyFill="1" applyBorder="1" applyAlignment="1">
      <alignment horizontal="center" vertical="top"/>
    </xf>
    <xf numFmtId="0" fontId="10" fillId="24" borderId="34" xfId="0" quotePrefix="1" applyFont="1" applyFill="1" applyBorder="1" applyAlignment="1">
      <alignment horizontal="center" vertical="top"/>
    </xf>
    <xf numFmtId="0" fontId="10" fillId="24" borderId="24" xfId="0" applyFont="1" applyFill="1" applyBorder="1" applyAlignment="1">
      <alignment horizontal="center" vertical="top"/>
    </xf>
    <xf numFmtId="0" fontId="4" fillId="24" borderId="45" xfId="0" applyFont="1" applyFill="1" applyBorder="1" applyAlignment="1">
      <alignment horizontal="center" wrapText="1"/>
    </xf>
    <xf numFmtId="0" fontId="4" fillId="24" borderId="17" xfId="0" applyFont="1" applyFill="1" applyBorder="1" applyAlignment="1">
      <alignment horizontal="center" wrapText="1"/>
    </xf>
    <xf numFmtId="0" fontId="4" fillId="24" borderId="21" xfId="0" applyFont="1" applyFill="1" applyBorder="1" applyAlignment="1">
      <alignment horizontal="center" wrapText="1"/>
    </xf>
    <xf numFmtId="0" fontId="4" fillId="24" borderId="18" xfId="0" applyFont="1" applyFill="1" applyBorder="1" applyAlignment="1">
      <alignment horizontal="center" wrapText="1"/>
    </xf>
    <xf numFmtId="0" fontId="43" fillId="24" borderId="17" xfId="39" applyNumberFormat="1" applyFont="1" applyFill="1" applyBorder="1" applyAlignment="1">
      <alignment horizontal="center"/>
    </xf>
    <xf numFmtId="0" fontId="43" fillId="24" borderId="0" xfId="39" applyNumberFormat="1" applyFont="1" applyFill="1" applyBorder="1" applyAlignment="1" applyProtection="1">
      <alignment horizontal="center"/>
    </xf>
    <xf numFmtId="0" fontId="10" fillId="24" borderId="44" xfId="0" quotePrefix="1" applyNumberFormat="1" applyFont="1" applyFill="1" applyBorder="1" applyAlignment="1">
      <alignment horizontal="center" vertical="top"/>
    </xf>
    <xf numFmtId="0" fontId="40" fillId="24" borderId="47" xfId="0" applyNumberFormat="1" applyFont="1" applyFill="1" applyBorder="1" applyAlignment="1">
      <alignment horizontal="center" vertical="top"/>
    </xf>
    <xf numFmtId="0" fontId="40" fillId="24" borderId="18" xfId="0" applyNumberFormat="1" applyFont="1" applyFill="1" applyBorder="1" applyAlignment="1">
      <alignment horizontal="center" vertical="top"/>
    </xf>
    <xf numFmtId="0" fontId="10" fillId="24" borderId="74" xfId="0" applyFont="1" applyFill="1" applyBorder="1" applyAlignment="1">
      <alignment horizontal="left" vertical="top"/>
    </xf>
    <xf numFmtId="0" fontId="10" fillId="24" borderId="35" xfId="38" applyFont="1" applyFill="1" applyBorder="1" applyAlignment="1">
      <alignment horizontal="center" vertical="top"/>
    </xf>
    <xf numFmtId="0" fontId="10" fillId="24" borderId="74" xfId="38" applyFont="1" applyFill="1" applyBorder="1" applyAlignment="1">
      <alignment horizontal="center" vertical="top"/>
    </xf>
    <xf numFmtId="0" fontId="40" fillId="24" borderId="74" xfId="38" applyFont="1" applyFill="1" applyBorder="1" applyAlignment="1">
      <alignment horizontal="center"/>
    </xf>
    <xf numFmtId="0" fontId="10" fillId="24" borderId="22" xfId="38" applyFont="1" applyFill="1" applyBorder="1" applyAlignment="1">
      <alignment horizontal="center" vertical="top"/>
    </xf>
    <xf numFmtId="0" fontId="10" fillId="24" borderId="69" xfId="38" applyFont="1" applyFill="1" applyBorder="1" applyAlignment="1">
      <alignment horizontal="center" vertical="top"/>
    </xf>
    <xf numFmtId="0" fontId="10" fillId="24" borderId="43" xfId="0" applyFont="1" applyFill="1" applyBorder="1" applyAlignment="1">
      <alignment vertical="center"/>
    </xf>
    <xf numFmtId="0" fontId="10" fillId="24" borderId="28" xfId="0" applyFont="1" applyFill="1" applyBorder="1" applyAlignment="1">
      <alignment vertical="center"/>
    </xf>
    <xf numFmtId="0" fontId="40" fillId="24" borderId="66" xfId="0" applyFont="1" applyFill="1" applyBorder="1" applyAlignment="1">
      <alignment horizontal="center"/>
    </xf>
    <xf numFmtId="0" fontId="40" fillId="24" borderId="35" xfId="0" applyFont="1" applyFill="1" applyBorder="1" applyAlignment="1">
      <alignment horizontal="center" vertical="center"/>
    </xf>
    <xf numFmtId="0" fontId="40" fillId="24" borderId="10" xfId="0" applyFont="1" applyFill="1" applyBorder="1" applyAlignment="1">
      <alignment vertical="center"/>
    </xf>
    <xf numFmtId="0" fontId="40" fillId="24" borderId="47" xfId="0" applyFont="1" applyFill="1" applyBorder="1" applyAlignment="1">
      <alignment horizontal="center" vertical="center"/>
    </xf>
    <xf numFmtId="0" fontId="10" fillId="24" borderId="44" xfId="0" applyFont="1" applyFill="1" applyBorder="1" applyAlignment="1">
      <alignment horizontal="left"/>
    </xf>
    <xf numFmtId="16" fontId="10" fillId="24" borderId="27" xfId="0" applyNumberFormat="1" applyFont="1" applyFill="1" applyBorder="1" applyAlignment="1"/>
    <xf numFmtId="0" fontId="10" fillId="24" borderId="18" xfId="0" applyFont="1" applyFill="1" applyBorder="1" applyAlignment="1">
      <alignment horizontal="left" vertical="center" wrapText="1"/>
    </xf>
    <xf numFmtId="0" fontId="10" fillId="24" borderId="46" xfId="0" applyFont="1" applyFill="1" applyBorder="1" applyAlignment="1">
      <alignment horizontal="left"/>
    </xf>
    <xf numFmtId="0" fontId="10" fillId="24" borderId="57" xfId="0" applyFont="1" applyFill="1" applyBorder="1" applyAlignment="1">
      <alignment horizontal="left"/>
    </xf>
    <xf numFmtId="16" fontId="40" fillId="24" borderId="36" xfId="0" applyNumberFormat="1" applyFont="1" applyFill="1" applyBorder="1" applyAlignment="1">
      <alignment horizontal="left"/>
    </xf>
    <xf numFmtId="0" fontId="9" fillId="24" borderId="38" xfId="0" applyFont="1" applyFill="1" applyBorder="1" applyAlignment="1">
      <alignment horizontal="left"/>
    </xf>
    <xf numFmtId="16" fontId="10" fillId="24" borderId="46" xfId="0" applyNumberFormat="1" applyFont="1" applyFill="1" applyBorder="1" applyAlignment="1">
      <alignment horizontal="left"/>
    </xf>
    <xf numFmtId="0" fontId="40" fillId="24" borderId="83" xfId="0" applyFont="1" applyFill="1" applyBorder="1"/>
    <xf numFmtId="0" fontId="10" fillId="24" borderId="37" xfId="0" applyFont="1" applyFill="1" applyBorder="1" applyAlignment="1">
      <alignment horizontal="left" vertical="top" wrapText="1"/>
    </xf>
    <xf numFmtId="0" fontId="40" fillId="24" borderId="22" xfId="0" applyFont="1" applyFill="1" applyBorder="1"/>
    <xf numFmtId="16" fontId="10" fillId="24" borderId="18" xfId="0" applyNumberFormat="1" applyFont="1" applyFill="1" applyBorder="1" applyAlignment="1"/>
    <xf numFmtId="0" fontId="40" fillId="0" borderId="74" xfId="0" applyFont="1" applyFill="1" applyBorder="1" applyAlignment="1">
      <alignment horizontal="center"/>
    </xf>
    <xf numFmtId="0" fontId="10" fillId="24" borderId="38" xfId="0" applyFont="1" applyFill="1" applyBorder="1" applyAlignment="1">
      <alignment horizontal="center"/>
    </xf>
    <xf numFmtId="16" fontId="10" fillId="24" borderId="44" xfId="0" applyNumberFormat="1" applyFont="1" applyFill="1" applyBorder="1" applyAlignment="1">
      <alignment horizontal="left"/>
    </xf>
    <xf numFmtId="0" fontId="9" fillId="24" borderId="36" xfId="0" applyFont="1" applyFill="1" applyBorder="1" applyAlignment="1">
      <alignment horizontal="center"/>
    </xf>
    <xf numFmtId="0" fontId="40" fillId="24" borderId="34" xfId="0" applyFont="1" applyFill="1" applyBorder="1" applyAlignment="1">
      <alignment horizontal="left" vertical="center" wrapText="1"/>
    </xf>
    <xf numFmtId="0" fontId="40" fillId="24" borderId="57" xfId="0" applyFont="1" applyFill="1" applyBorder="1" applyAlignment="1">
      <alignment horizontal="left" vertical="center" wrapText="1"/>
    </xf>
    <xf numFmtId="0" fontId="40" fillId="24" borderId="22" xfId="0" applyFont="1" applyFill="1" applyBorder="1" applyAlignment="1">
      <alignment horizontal="center" vertical="top"/>
    </xf>
    <xf numFmtId="0" fontId="4" fillId="24" borderId="45" xfId="0" applyFont="1" applyFill="1" applyBorder="1" applyAlignment="1">
      <alignment horizontal="center" vertical="top" wrapText="1"/>
    </xf>
    <xf numFmtId="0" fontId="4" fillId="24" borderId="17" xfId="0" applyFont="1" applyFill="1" applyBorder="1" applyAlignment="1">
      <alignment horizontal="center" vertical="top" wrapText="1"/>
    </xf>
    <xf numFmtId="0" fontId="4" fillId="24" borderId="21" xfId="0" applyFont="1" applyFill="1" applyBorder="1" applyAlignment="1">
      <alignment horizontal="center" vertical="top" wrapText="1"/>
    </xf>
    <xf numFmtId="0" fontId="4" fillId="24" borderId="18" xfId="0" applyFont="1" applyFill="1" applyBorder="1" applyAlignment="1">
      <alignment horizontal="center" vertical="top" wrapText="1"/>
    </xf>
    <xf numFmtId="0" fontId="10" fillId="24" borderId="37" xfId="0" quotePrefix="1" applyFont="1" applyFill="1" applyBorder="1" applyAlignment="1">
      <alignment horizontal="center" vertical="top"/>
    </xf>
    <xf numFmtId="0" fontId="10" fillId="24" borderId="18" xfId="0" applyFont="1" applyFill="1" applyBorder="1" applyAlignment="1">
      <alignment horizontal="center" vertical="top" wrapText="1"/>
    </xf>
    <xf numFmtId="0" fontId="10" fillId="24" borderId="47" xfId="0" quotePrefix="1" applyFont="1" applyFill="1" applyBorder="1" applyAlignment="1">
      <alignment horizontal="center" vertical="top"/>
    </xf>
    <xf numFmtId="1" fontId="10" fillId="24" borderId="58" xfId="0" quotePrefix="1" applyNumberFormat="1" applyFont="1" applyFill="1" applyBorder="1" applyAlignment="1">
      <alignment horizontal="center"/>
    </xf>
    <xf numFmtId="0" fontId="40" fillId="0" borderId="36" xfId="0" applyFont="1" applyFill="1" applyBorder="1" applyAlignment="1">
      <alignment horizontal="center" vertical="top"/>
    </xf>
    <xf numFmtId="0" fontId="40" fillId="24" borderId="74" xfId="0" applyFont="1" applyFill="1" applyBorder="1" applyAlignment="1">
      <alignment vertical="top"/>
    </xf>
    <xf numFmtId="0" fontId="40" fillId="24" borderId="36" xfId="0" applyFont="1" applyFill="1" applyBorder="1" applyAlignment="1">
      <alignment horizontal="center" vertical="top"/>
    </xf>
    <xf numFmtId="0" fontId="10" fillId="24" borderId="74" xfId="0" quotePrefix="1" applyFont="1" applyFill="1" applyBorder="1" applyAlignment="1">
      <alignment horizontal="center"/>
    </xf>
    <xf numFmtId="0" fontId="10" fillId="24" borderId="22" xfId="38" applyFont="1" applyFill="1" applyBorder="1" applyAlignment="1">
      <alignment horizontal="center" vertical="center"/>
    </xf>
    <xf numFmtId="0" fontId="40" fillId="24" borderId="69" xfId="38" applyFont="1" applyFill="1" applyBorder="1"/>
    <xf numFmtId="0" fontId="10" fillId="24" borderId="69" xfId="38" applyFont="1" applyFill="1" applyBorder="1" applyAlignment="1">
      <alignment horizontal="center"/>
    </xf>
    <xf numFmtId="0" fontId="10" fillId="24" borderId="69" xfId="38" applyFont="1" applyFill="1" applyBorder="1" applyAlignment="1">
      <alignment horizontal="center" vertical="center"/>
    </xf>
    <xf numFmtId="0" fontId="10" fillId="24" borderId="70" xfId="38" applyFont="1" applyFill="1" applyBorder="1"/>
    <xf numFmtId="0" fontId="10" fillId="24" borderId="64" xfId="38" applyFont="1" applyFill="1" applyBorder="1"/>
    <xf numFmtId="0" fontId="10" fillId="24" borderId="81" xfId="38" applyFont="1" applyFill="1" applyBorder="1"/>
    <xf numFmtId="0" fontId="40" fillId="24" borderId="22" xfId="38" applyFont="1" applyFill="1" applyBorder="1"/>
    <xf numFmtId="0" fontId="10" fillId="24" borderId="22" xfId="38" applyFont="1" applyFill="1" applyBorder="1" applyAlignment="1">
      <alignment horizontal="center"/>
    </xf>
    <xf numFmtId="0" fontId="10" fillId="24" borderId="48" xfId="38" applyFont="1" applyFill="1" applyBorder="1"/>
    <xf numFmtId="0" fontId="10" fillId="24" borderId="79" xfId="38" applyFont="1" applyFill="1" applyBorder="1"/>
    <xf numFmtId="0" fontId="10" fillId="24" borderId="78" xfId="38" applyFont="1" applyFill="1" applyBorder="1"/>
    <xf numFmtId="0" fontId="9" fillId="24" borderId="46" xfId="0" applyFont="1" applyFill="1" applyBorder="1" applyAlignment="1">
      <alignment horizontal="center"/>
    </xf>
    <xf numFmtId="0" fontId="40" fillId="0" borderId="44" xfId="0" applyFont="1" applyFill="1" applyBorder="1" applyAlignment="1">
      <alignment horizontal="center" vertical="center"/>
    </xf>
    <xf numFmtId="0" fontId="40" fillId="24" borderId="17" xfId="0" applyFont="1" applyFill="1" applyBorder="1" applyAlignment="1">
      <alignment horizontal="left" vertical="center" wrapText="1"/>
    </xf>
    <xf numFmtId="0" fontId="10" fillId="24" borderId="47" xfId="0" applyNumberFormat="1" applyFont="1" applyFill="1" applyBorder="1" applyAlignment="1">
      <alignment horizontal="center"/>
    </xf>
    <xf numFmtId="0" fontId="10" fillId="24" borderId="44" xfId="0" applyNumberFormat="1" applyFont="1" applyFill="1" applyBorder="1" applyAlignment="1">
      <alignment horizontal="center"/>
    </xf>
    <xf numFmtId="1" fontId="10" fillId="24" borderId="47" xfId="0" applyNumberFormat="1" applyFont="1" applyFill="1" applyBorder="1" applyAlignment="1">
      <alignment horizontal="center"/>
    </xf>
    <xf numFmtId="1" fontId="10" fillId="24" borderId="44" xfId="0" applyNumberFormat="1" applyFont="1" applyFill="1" applyBorder="1" applyAlignment="1">
      <alignment horizontal="center"/>
    </xf>
    <xf numFmtId="1" fontId="10" fillId="24" borderId="17" xfId="0" applyNumberFormat="1" applyFont="1" applyFill="1" applyBorder="1" applyAlignment="1">
      <alignment horizontal="center"/>
    </xf>
    <xf numFmtId="0" fontId="10" fillId="24" borderId="27" xfId="0" quotePrefix="1" applyNumberFormat="1" applyFont="1" applyFill="1" applyBorder="1" applyAlignment="1">
      <alignment horizontal="center"/>
    </xf>
    <xf numFmtId="0" fontId="51" fillId="24" borderId="0" xfId="39" applyNumberFormat="1" applyFont="1" applyFill="1" applyBorder="1" applyAlignment="1" applyProtection="1">
      <alignment horizontal="left" vertical="top"/>
    </xf>
    <xf numFmtId="0" fontId="35" fillId="24" borderId="21" xfId="39" applyNumberFormat="1" applyFont="1" applyFill="1" applyBorder="1" applyAlignment="1">
      <alignment horizontal="center" vertical="center"/>
    </xf>
    <xf numFmtId="0" fontId="35" fillId="24" borderId="38" xfId="39" applyNumberFormat="1" applyFont="1" applyFill="1" applyBorder="1" applyAlignment="1">
      <alignment horizontal="center" vertical="center"/>
    </xf>
    <xf numFmtId="0" fontId="35" fillId="24" borderId="20" xfId="39" applyNumberFormat="1" applyFont="1" applyFill="1" applyBorder="1" applyAlignment="1">
      <alignment horizontal="center" vertical="center"/>
    </xf>
    <xf numFmtId="0" fontId="43" fillId="24" borderId="0" xfId="39" applyNumberFormat="1" applyFont="1" applyFill="1" applyBorder="1" applyAlignment="1">
      <alignment horizontal="left"/>
    </xf>
    <xf numFmtId="0" fontId="51" fillId="24" borderId="61" xfId="39" applyNumberFormat="1" applyFont="1" applyFill="1" applyBorder="1" applyAlignment="1">
      <alignment horizontal="left" vertical="center" wrapText="1"/>
    </xf>
    <xf numFmtId="0" fontId="51" fillId="24" borderId="0" xfId="39" applyNumberFormat="1" applyFont="1" applyFill="1" applyBorder="1" applyAlignment="1">
      <alignment horizontal="left" vertical="center" wrapText="1"/>
    </xf>
    <xf numFmtId="0" fontId="37" fillId="24" borderId="17" xfId="39" applyNumberFormat="1" applyFont="1" applyFill="1" applyBorder="1" applyAlignment="1">
      <alignment horizontal="center" vertical="center" textRotation="90" wrapText="1"/>
    </xf>
    <xf numFmtId="0" fontId="37" fillId="24" borderId="43" xfId="39" applyNumberFormat="1" applyFont="1" applyFill="1" applyBorder="1" applyAlignment="1">
      <alignment horizontal="center" vertical="center" textRotation="90" wrapText="1"/>
    </xf>
    <xf numFmtId="0" fontId="37" fillId="24" borderId="25" xfId="39" applyNumberFormat="1" applyFont="1" applyFill="1" applyBorder="1" applyAlignment="1">
      <alignment horizontal="center" vertical="center" textRotation="90" wrapText="1"/>
    </xf>
    <xf numFmtId="0" fontId="37" fillId="24" borderId="23" xfId="39" applyNumberFormat="1" applyFont="1" applyFill="1" applyBorder="1" applyAlignment="1">
      <alignment horizontal="center" vertical="center" textRotation="90" wrapText="1"/>
    </xf>
    <xf numFmtId="0" fontId="43" fillId="24" borderId="43" xfId="39" applyNumberFormat="1" applyFont="1" applyFill="1" applyBorder="1" applyAlignment="1">
      <alignment horizontal="center" vertical="center" textRotation="90" wrapText="1"/>
    </xf>
    <xf numFmtId="0" fontId="43" fillId="24" borderId="25" xfId="39" applyNumberFormat="1" applyFont="1" applyFill="1" applyBorder="1" applyAlignment="1">
      <alignment horizontal="center" vertical="center" textRotation="90" wrapText="1"/>
    </xf>
    <xf numFmtId="0" fontId="43" fillId="24" borderId="23" xfId="39" applyNumberFormat="1" applyFont="1" applyFill="1" applyBorder="1" applyAlignment="1">
      <alignment horizontal="center" vertical="center" textRotation="90" wrapText="1"/>
    </xf>
    <xf numFmtId="0" fontId="5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52" fillId="24" borderId="0" xfId="37" applyNumberFormat="1" applyFont="1" applyFill="1" applyBorder="1" applyAlignment="1">
      <alignment horizontal="center" wrapText="1"/>
    </xf>
    <xf numFmtId="0" fontId="54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4" fillId="24" borderId="21" xfId="39" applyNumberFormat="1" applyFont="1" applyFill="1" applyBorder="1" applyAlignment="1">
      <alignment horizontal="center" vertical="center"/>
    </xf>
    <xf numFmtId="0" fontId="4" fillId="24" borderId="38" xfId="39" applyNumberFormat="1" applyFont="1" applyFill="1" applyBorder="1" applyAlignment="1">
      <alignment horizontal="center" vertical="center"/>
    </xf>
    <xf numFmtId="0" fontId="4" fillId="24" borderId="20" xfId="39" applyNumberFormat="1" applyFont="1" applyFill="1" applyBorder="1" applyAlignment="1">
      <alignment horizontal="center" vertical="center"/>
    </xf>
    <xf numFmtId="0" fontId="39" fillId="24" borderId="17" xfId="39" applyNumberFormat="1" applyFont="1" applyFill="1" applyBorder="1" applyAlignment="1">
      <alignment horizontal="center" vertical="center" wrapText="1"/>
    </xf>
    <xf numFmtId="0" fontId="8" fillId="24" borderId="0" xfId="38" applyFont="1" applyFill="1" applyAlignment="1">
      <alignment horizontal="left" vertical="center" wrapText="1"/>
    </xf>
    <xf numFmtId="0" fontId="10" fillId="24" borderId="49" xfId="0" applyFont="1" applyFill="1" applyBorder="1" applyAlignment="1">
      <alignment horizontal="center" vertical="center" wrapText="1"/>
    </xf>
    <xf numFmtId="0" fontId="10" fillId="24" borderId="58" xfId="0" applyFont="1" applyFill="1" applyBorder="1" applyAlignment="1">
      <alignment horizontal="center" vertical="center" wrapText="1"/>
    </xf>
    <xf numFmtId="0" fontId="10" fillId="24" borderId="59" xfId="0" applyFont="1" applyFill="1" applyBorder="1" applyAlignment="1">
      <alignment horizontal="center" vertical="center" wrapText="1"/>
    </xf>
    <xf numFmtId="0" fontId="40" fillId="24" borderId="51" xfId="0" applyFont="1" applyFill="1" applyBorder="1" applyAlignment="1">
      <alignment horizontal="left" vertical="center" wrapText="1"/>
    </xf>
    <xf numFmtId="0" fontId="40" fillId="24" borderId="63" xfId="0" applyFont="1" applyFill="1" applyBorder="1" applyAlignment="1">
      <alignment horizontal="left" vertical="center" wrapText="1"/>
    </xf>
    <xf numFmtId="0" fontId="40" fillId="24" borderId="41" xfId="0" applyFont="1" applyFill="1" applyBorder="1" applyAlignment="1">
      <alignment horizontal="left" vertical="center" wrapText="1"/>
    </xf>
    <xf numFmtId="0" fontId="40" fillId="24" borderId="26" xfId="0" applyFont="1" applyFill="1" applyBorder="1" applyAlignment="1">
      <alignment horizontal="left" vertical="center" wrapText="1"/>
    </xf>
    <xf numFmtId="0" fontId="10" fillId="24" borderId="51" xfId="0" applyFont="1" applyFill="1" applyBorder="1" applyAlignment="1">
      <alignment horizontal="center" vertical="center" wrapText="1"/>
    </xf>
    <xf numFmtId="0" fontId="10" fillId="24" borderId="63" xfId="0" applyFont="1" applyFill="1" applyBorder="1" applyAlignment="1">
      <alignment horizontal="center" vertical="center" wrapText="1"/>
    </xf>
    <xf numFmtId="0" fontId="10" fillId="24" borderId="71" xfId="0" applyFont="1" applyFill="1" applyBorder="1" applyAlignment="1">
      <alignment horizontal="center" vertical="center" wrapText="1"/>
    </xf>
    <xf numFmtId="0" fontId="55" fillId="24" borderId="54" xfId="0" applyFont="1" applyFill="1" applyBorder="1" applyAlignment="1">
      <alignment horizontal="center" vertical="center" textRotation="90" wrapText="1"/>
    </xf>
    <xf numFmtId="0" fontId="55" fillId="24" borderId="68" xfId="0" applyFont="1" applyFill="1" applyBorder="1" applyAlignment="1">
      <alignment horizontal="center" vertical="center" textRotation="90" wrapText="1"/>
    </xf>
    <xf numFmtId="0" fontId="10" fillId="24" borderId="49" xfId="0" quotePrefix="1" applyFont="1" applyFill="1" applyBorder="1" applyAlignment="1">
      <alignment horizontal="center"/>
    </xf>
    <xf numFmtId="0" fontId="10" fillId="24" borderId="58" xfId="0" quotePrefix="1" applyFont="1" applyFill="1" applyBorder="1" applyAlignment="1">
      <alignment horizontal="center"/>
    </xf>
    <xf numFmtId="0" fontId="10" fillId="24" borderId="59" xfId="0" quotePrefix="1" applyFont="1" applyFill="1" applyBorder="1" applyAlignment="1">
      <alignment horizontal="center"/>
    </xf>
    <xf numFmtId="0" fontId="40" fillId="24" borderId="12" xfId="38" applyFont="1" applyFill="1" applyBorder="1" applyAlignment="1">
      <alignment horizontal="left" wrapText="1"/>
    </xf>
    <xf numFmtId="0" fontId="40" fillId="24" borderId="60" xfId="38" applyFont="1" applyFill="1" applyBorder="1" applyAlignment="1">
      <alignment horizontal="left" wrapText="1"/>
    </xf>
    <xf numFmtId="0" fontId="10" fillId="24" borderId="49" xfId="0" applyFont="1" applyFill="1" applyBorder="1" applyAlignment="1">
      <alignment horizontal="center"/>
    </xf>
    <xf numFmtId="0" fontId="10" fillId="24" borderId="58" xfId="0" applyFont="1" applyFill="1" applyBorder="1" applyAlignment="1">
      <alignment horizontal="center"/>
    </xf>
    <xf numFmtId="0" fontId="10" fillId="24" borderId="59" xfId="0" applyFont="1" applyFill="1" applyBorder="1" applyAlignment="1">
      <alignment horizontal="center"/>
    </xf>
    <xf numFmtId="0" fontId="40" fillId="24" borderId="63" xfId="0" applyFont="1" applyFill="1" applyBorder="1" applyAlignment="1">
      <alignment horizontal="left" wrapText="1"/>
    </xf>
    <xf numFmtId="0" fontId="40" fillId="24" borderId="71" xfId="0" applyFont="1" applyFill="1" applyBorder="1" applyAlignment="1">
      <alignment horizontal="left" wrapText="1"/>
    </xf>
    <xf numFmtId="0" fontId="40" fillId="24" borderId="0" xfId="0" applyFont="1" applyFill="1" applyBorder="1" applyAlignment="1">
      <alignment horizontal="left" wrapText="1"/>
    </xf>
    <xf numFmtId="0" fontId="40" fillId="24" borderId="67" xfId="0" applyFont="1" applyFill="1" applyBorder="1" applyAlignment="1">
      <alignment horizontal="left" wrapText="1"/>
    </xf>
    <xf numFmtId="0" fontId="10" fillId="24" borderId="49" xfId="38" applyFont="1" applyFill="1" applyBorder="1" applyAlignment="1">
      <alignment horizontal="left"/>
    </xf>
    <xf numFmtId="0" fontId="10" fillId="24" borderId="59" xfId="38" applyFont="1" applyFill="1" applyBorder="1" applyAlignment="1">
      <alignment horizontal="left"/>
    </xf>
    <xf numFmtId="0" fontId="56" fillId="24" borderId="69" xfId="0" applyFont="1" applyFill="1" applyBorder="1" applyAlignment="1">
      <alignment horizontal="center" vertical="center" textRotation="90" wrapText="1"/>
    </xf>
    <xf numFmtId="0" fontId="56" fillId="24" borderId="62" xfId="0" applyFont="1" applyFill="1" applyBorder="1" applyAlignment="1">
      <alignment horizontal="center" vertical="center" textRotation="90" wrapText="1"/>
    </xf>
    <xf numFmtId="0" fontId="55" fillId="24" borderId="17" xfId="0" applyFont="1" applyFill="1" applyBorder="1" applyAlignment="1">
      <alignment horizontal="center" vertical="center" textRotation="90" wrapText="1"/>
    </xf>
    <xf numFmtId="0" fontId="55" fillId="24" borderId="43" xfId="0" applyFont="1" applyFill="1" applyBorder="1" applyAlignment="1">
      <alignment horizontal="center" vertical="center" textRotation="90" wrapText="1"/>
    </xf>
    <xf numFmtId="164" fontId="55" fillId="24" borderId="69" xfId="0" applyNumberFormat="1" applyFont="1" applyFill="1" applyBorder="1" applyAlignment="1">
      <alignment horizontal="center" vertical="center" textRotation="90" wrapText="1"/>
    </xf>
    <xf numFmtId="164" fontId="55" fillId="24" borderId="62" xfId="0" applyNumberFormat="1" applyFont="1" applyFill="1" applyBorder="1" applyAlignment="1">
      <alignment horizontal="center" vertical="center" textRotation="90" wrapText="1"/>
    </xf>
    <xf numFmtId="164" fontId="55" fillId="24" borderId="27" xfId="0" applyNumberFormat="1" applyFont="1" applyFill="1" applyBorder="1" applyAlignment="1">
      <alignment horizontal="center" vertical="center" textRotation="90" wrapText="1"/>
    </xf>
    <xf numFmtId="0" fontId="55" fillId="24" borderId="69" xfId="0" applyFont="1" applyFill="1" applyBorder="1" applyAlignment="1">
      <alignment horizontal="center" vertical="center" wrapText="1"/>
    </xf>
    <xf numFmtId="0" fontId="55" fillId="24" borderId="62" xfId="0" applyFont="1" applyFill="1" applyBorder="1" applyAlignment="1">
      <alignment horizontal="center" vertical="center" wrapText="1"/>
    </xf>
    <xf numFmtId="0" fontId="55" fillId="24" borderId="27" xfId="0" applyFont="1" applyFill="1" applyBorder="1" applyAlignment="1">
      <alignment horizontal="center" vertical="center" wrapText="1"/>
    </xf>
    <xf numFmtId="0" fontId="55" fillId="24" borderId="51" xfId="0" applyFont="1" applyFill="1" applyBorder="1" applyAlignment="1">
      <alignment horizontal="center" vertical="center" wrapText="1"/>
    </xf>
    <xf numFmtId="0" fontId="55" fillId="24" borderId="63" xfId="0" applyFont="1" applyFill="1" applyBorder="1" applyAlignment="1">
      <alignment horizontal="center" vertical="center" wrapText="1"/>
    </xf>
    <xf numFmtId="0" fontId="55" fillId="24" borderId="70" xfId="0" applyFont="1" applyFill="1" applyBorder="1" applyAlignment="1">
      <alignment horizontal="center" vertical="center" wrapText="1"/>
    </xf>
    <xf numFmtId="0" fontId="55" fillId="24" borderId="69" xfId="0" applyFont="1" applyFill="1" applyBorder="1" applyAlignment="1">
      <alignment horizontal="center" vertical="center" textRotation="90" wrapText="1"/>
    </xf>
    <xf numFmtId="0" fontId="55" fillId="24" borderId="62" xfId="0" applyFont="1" applyFill="1" applyBorder="1" applyAlignment="1">
      <alignment horizontal="center" vertical="center" textRotation="90" wrapText="1"/>
    </xf>
    <xf numFmtId="0" fontId="55" fillId="24" borderId="58" xfId="0" applyFont="1" applyFill="1" applyBorder="1" applyAlignment="1">
      <alignment horizontal="center" vertical="center" wrapText="1"/>
    </xf>
    <xf numFmtId="0" fontId="55" fillId="24" borderId="59" xfId="0" applyFont="1" applyFill="1" applyBorder="1" applyAlignment="1">
      <alignment horizontal="center" vertical="center" wrapText="1"/>
    </xf>
    <xf numFmtId="0" fontId="57" fillId="24" borderId="0" xfId="39" applyNumberFormat="1" applyFont="1" applyFill="1" applyBorder="1" applyAlignment="1">
      <alignment horizontal="left"/>
    </xf>
    <xf numFmtId="0" fontId="55" fillId="24" borderId="0" xfId="39" applyNumberFormat="1" applyFont="1" applyFill="1" applyBorder="1" applyAlignment="1">
      <alignment horizontal="left"/>
    </xf>
    <xf numFmtId="0" fontId="55" fillId="24" borderId="61" xfId="0" applyFont="1" applyFill="1" applyBorder="1" applyAlignment="1">
      <alignment horizontal="center" vertical="center" textRotation="90" wrapText="1"/>
    </xf>
    <xf numFmtId="0" fontId="40" fillId="24" borderId="49" xfId="38" applyFont="1" applyFill="1" applyBorder="1" applyAlignment="1">
      <alignment horizontal="center"/>
    </xf>
    <xf numFmtId="0" fontId="40" fillId="24" borderId="58" xfId="38" applyFont="1" applyFill="1" applyBorder="1" applyAlignment="1">
      <alignment horizontal="center"/>
    </xf>
    <xf numFmtId="0" fontId="40" fillId="24" borderId="59" xfId="38" applyFont="1" applyFill="1" applyBorder="1" applyAlignment="1">
      <alignment horizontal="center"/>
    </xf>
    <xf numFmtId="0" fontId="55" fillId="24" borderId="56" xfId="0" applyFont="1" applyFill="1" applyBorder="1" applyAlignment="1">
      <alignment horizontal="center" vertical="center" textRotation="90" wrapText="1"/>
    </xf>
    <xf numFmtId="0" fontId="55" fillId="24" borderId="67" xfId="0" applyFont="1" applyFill="1" applyBorder="1" applyAlignment="1">
      <alignment horizontal="center" vertical="center" textRotation="90" wrapText="1"/>
    </xf>
    <xf numFmtId="0" fontId="55" fillId="24" borderId="76" xfId="0" applyFont="1" applyFill="1" applyBorder="1" applyAlignment="1">
      <alignment horizontal="center" vertical="center" textRotation="90" wrapText="1"/>
    </xf>
    <xf numFmtId="0" fontId="40" fillId="24" borderId="75" xfId="38" applyFont="1" applyFill="1" applyBorder="1" applyAlignment="1">
      <alignment horizontal="left"/>
    </xf>
    <xf numFmtId="0" fontId="40" fillId="24" borderId="82" xfId="38" applyFont="1" applyFill="1" applyBorder="1" applyAlignment="1">
      <alignment horizontal="left"/>
    </xf>
    <xf numFmtId="0" fontId="10" fillId="24" borderId="51" xfId="38" applyFont="1" applyFill="1" applyBorder="1" applyAlignment="1">
      <alignment horizontal="left"/>
    </xf>
    <xf numFmtId="0" fontId="10" fillId="24" borderId="63" xfId="38" applyFont="1" applyFill="1" applyBorder="1" applyAlignment="1">
      <alignment horizontal="left"/>
    </xf>
    <xf numFmtId="0" fontId="40" fillId="24" borderId="51" xfId="38" applyFont="1" applyFill="1" applyBorder="1" applyAlignment="1">
      <alignment horizontal="left"/>
    </xf>
    <xf numFmtId="0" fontId="40" fillId="24" borderId="71" xfId="38" applyFont="1" applyFill="1" applyBorder="1" applyAlignment="1">
      <alignment horizontal="left"/>
    </xf>
    <xf numFmtId="0" fontId="55" fillId="24" borderId="13" xfId="0" quotePrefix="1" applyFont="1" applyFill="1" applyBorder="1" applyAlignment="1">
      <alignment horizontal="center" vertical="center" wrapText="1"/>
    </xf>
    <xf numFmtId="0" fontId="55" fillId="24" borderId="19" xfId="0" quotePrefix="1" applyFont="1" applyFill="1" applyBorder="1" applyAlignment="1">
      <alignment horizontal="center" vertical="center" wrapText="1"/>
    </xf>
    <xf numFmtId="0" fontId="55" fillId="24" borderId="45" xfId="0" quotePrefix="1" applyFont="1" applyFill="1" applyBorder="1" applyAlignment="1">
      <alignment horizontal="center" vertical="center" wrapText="1"/>
    </xf>
    <xf numFmtId="0" fontId="55" fillId="24" borderId="21" xfId="0" quotePrefix="1" applyFont="1" applyFill="1" applyBorder="1" applyAlignment="1">
      <alignment horizontal="center" vertical="center" wrapText="1"/>
    </xf>
    <xf numFmtId="0" fontId="55" fillId="24" borderId="55" xfId="0" quotePrefix="1" applyFont="1" applyFill="1" applyBorder="1" applyAlignment="1">
      <alignment horizontal="center" vertical="center" wrapText="1"/>
    </xf>
    <xf numFmtId="0" fontId="55" fillId="24" borderId="54" xfId="0" quotePrefix="1" applyFont="1" applyFill="1" applyBorder="1" applyAlignment="1">
      <alignment horizontal="center" vertical="center" wrapText="1"/>
    </xf>
    <xf numFmtId="0" fontId="55" fillId="24" borderId="12" xfId="0" applyFont="1" applyFill="1" applyBorder="1" applyAlignment="1">
      <alignment horizontal="center" vertical="center" wrapText="1"/>
    </xf>
    <xf numFmtId="0" fontId="55" fillId="24" borderId="11" xfId="0" applyFont="1" applyFill="1" applyBorder="1" applyAlignment="1">
      <alignment horizontal="center" vertical="center" wrapText="1"/>
    </xf>
    <xf numFmtId="0" fontId="55" fillId="24" borderId="60" xfId="0" applyFont="1" applyFill="1" applyBorder="1" applyAlignment="1">
      <alignment horizontal="center" vertical="center" wrapText="1"/>
    </xf>
    <xf numFmtId="0" fontId="55" fillId="24" borderId="45" xfId="0" applyFont="1" applyFill="1" applyBorder="1" applyAlignment="1">
      <alignment horizontal="center" vertical="center" textRotation="90" wrapText="1"/>
    </xf>
    <xf numFmtId="0" fontId="55" fillId="24" borderId="55" xfId="0" applyFont="1" applyFill="1" applyBorder="1" applyAlignment="1">
      <alignment horizontal="center" vertical="center" textRotation="90" wrapText="1"/>
    </xf>
    <xf numFmtId="0" fontId="55" fillId="24" borderId="20" xfId="0" applyFont="1" applyFill="1" applyBorder="1" applyAlignment="1">
      <alignment horizontal="center" vertical="center" wrapText="1"/>
    </xf>
    <xf numFmtId="0" fontId="55" fillId="24" borderId="17" xfId="0" applyFont="1" applyFill="1" applyBorder="1" applyAlignment="1">
      <alignment horizontal="center" vertical="center" wrapText="1"/>
    </xf>
    <xf numFmtId="0" fontId="40" fillId="24" borderId="69" xfId="38" applyFont="1" applyFill="1" applyBorder="1" applyAlignment="1">
      <alignment horizontal="center"/>
    </xf>
    <xf numFmtId="0" fontId="40" fillId="24" borderId="27" xfId="38" applyFont="1" applyFill="1" applyBorder="1" applyAlignment="1">
      <alignment horizontal="center"/>
    </xf>
    <xf numFmtId="0" fontId="10" fillId="24" borderId="69" xfId="38" applyFont="1" applyFill="1" applyBorder="1" applyAlignment="1">
      <alignment horizontal="center" vertical="top"/>
    </xf>
    <xf numFmtId="0" fontId="10" fillId="24" borderId="27" xfId="38" applyFont="1" applyFill="1" applyBorder="1" applyAlignment="1">
      <alignment horizontal="center" vertical="top"/>
    </xf>
    <xf numFmtId="0" fontId="55" fillId="24" borderId="71" xfId="0" applyFont="1" applyFill="1" applyBorder="1" applyAlignment="1">
      <alignment horizontal="center" vertical="center" wrapText="1"/>
    </xf>
    <xf numFmtId="0" fontId="55" fillId="24" borderId="41" xfId="0" applyFont="1" applyFill="1" applyBorder="1" applyAlignment="1">
      <alignment horizontal="center" vertical="center" wrapText="1"/>
    </xf>
    <xf numFmtId="0" fontId="55" fillId="24" borderId="26" xfId="0" applyFont="1" applyFill="1" applyBorder="1" applyAlignment="1">
      <alignment horizontal="center" vertical="center" wrapText="1"/>
    </xf>
    <xf numFmtId="0" fontId="55" fillId="24" borderId="33" xfId="0" applyFont="1" applyFill="1" applyBorder="1" applyAlignment="1">
      <alignment horizontal="center" vertical="center" wrapText="1"/>
    </xf>
    <xf numFmtId="0" fontId="55" fillId="24" borderId="27" xfId="0" applyFont="1" applyFill="1" applyBorder="1" applyAlignment="1">
      <alignment horizontal="center" vertical="center" textRotation="90" wrapText="1"/>
    </xf>
    <xf numFmtId="0" fontId="10" fillId="24" borderId="74" xfId="0" applyFont="1" applyFill="1" applyBorder="1" applyAlignment="1">
      <alignment horizontal="center" vertical="center"/>
    </xf>
    <xf numFmtId="0" fontId="10" fillId="24" borderId="27" xfId="0" applyFont="1" applyFill="1" applyBorder="1" applyAlignment="1">
      <alignment horizontal="center" vertical="center"/>
    </xf>
    <xf numFmtId="0" fontId="40" fillId="24" borderId="74" xfId="0" quotePrefix="1" applyFont="1" applyFill="1" applyBorder="1" applyAlignment="1">
      <alignment horizontal="center"/>
    </xf>
    <xf numFmtId="0" fontId="40" fillId="24" borderId="27" xfId="0" quotePrefix="1" applyFont="1" applyFill="1" applyBorder="1" applyAlignment="1">
      <alignment horizontal="center"/>
    </xf>
    <xf numFmtId="0" fontId="40" fillId="24" borderId="74" xfId="0" applyFont="1" applyFill="1" applyBorder="1" applyAlignment="1">
      <alignment horizontal="center"/>
    </xf>
    <xf numFmtId="0" fontId="40" fillId="24" borderId="27" xfId="0" applyFont="1" applyFill="1" applyBorder="1" applyAlignment="1">
      <alignment horizontal="center"/>
    </xf>
    <xf numFmtId="0" fontId="10" fillId="24" borderId="55" xfId="0" applyFont="1" applyFill="1" applyBorder="1" applyAlignment="1">
      <alignment horizontal="center" vertical="center"/>
    </xf>
    <xf numFmtId="0" fontId="10" fillId="24" borderId="29" xfId="0" applyFont="1" applyFill="1" applyBorder="1" applyAlignment="1">
      <alignment horizontal="center" vertical="center"/>
    </xf>
    <xf numFmtId="0" fontId="40" fillId="24" borderId="43" xfId="0" applyFont="1" applyFill="1" applyBorder="1" applyAlignment="1">
      <alignment horizontal="center" vertical="center"/>
    </xf>
    <xf numFmtId="0" fontId="40" fillId="24" borderId="28" xfId="0" applyFont="1" applyFill="1" applyBorder="1" applyAlignment="1">
      <alignment horizontal="center" vertical="center"/>
    </xf>
    <xf numFmtId="0" fontId="40" fillId="24" borderId="56" xfId="0" applyFont="1" applyFill="1" applyBorder="1" applyAlignment="1">
      <alignment horizontal="center" vertical="center"/>
    </xf>
    <xf numFmtId="0" fontId="40" fillId="24" borderId="42" xfId="0" applyFont="1" applyFill="1" applyBorder="1" applyAlignment="1">
      <alignment horizontal="center" vertical="center"/>
    </xf>
    <xf numFmtId="0" fontId="40" fillId="24" borderId="74" xfId="0" applyFont="1" applyFill="1" applyBorder="1" applyAlignment="1">
      <alignment horizontal="center" vertical="center"/>
    </xf>
    <xf numFmtId="0" fontId="40" fillId="24" borderId="27" xfId="0" applyFont="1" applyFill="1" applyBorder="1" applyAlignment="1">
      <alignment horizontal="center" vertical="center"/>
    </xf>
    <xf numFmtId="0" fontId="10" fillId="24" borderId="56" xfId="0" applyFont="1" applyFill="1" applyBorder="1" applyAlignment="1">
      <alignment horizontal="center" vertical="center"/>
    </xf>
    <xf numFmtId="0" fontId="10" fillId="24" borderId="42" xfId="0" applyFont="1" applyFill="1" applyBorder="1" applyAlignment="1">
      <alignment horizontal="center" vertical="center"/>
    </xf>
    <xf numFmtId="0" fontId="10" fillId="24" borderId="43" xfId="0" applyFont="1" applyFill="1" applyBorder="1" applyAlignment="1">
      <alignment horizontal="center" vertical="center"/>
    </xf>
    <xf numFmtId="0" fontId="10" fillId="24" borderId="28" xfId="0" applyFont="1" applyFill="1" applyBorder="1" applyAlignment="1">
      <alignment horizontal="center" vertical="center"/>
    </xf>
    <xf numFmtId="0" fontId="10" fillId="24" borderId="74" xfId="0" quotePrefix="1" applyFont="1" applyFill="1" applyBorder="1" applyAlignment="1">
      <alignment horizontal="center" vertical="center"/>
    </xf>
    <xf numFmtId="0" fontId="10" fillId="24" borderId="27" xfId="0" quotePrefix="1" applyFont="1" applyFill="1" applyBorder="1" applyAlignment="1">
      <alignment horizontal="center" vertical="center"/>
    </xf>
    <xf numFmtId="1" fontId="10" fillId="24" borderId="74" xfId="0" applyNumberFormat="1" applyFont="1" applyFill="1" applyBorder="1" applyAlignment="1">
      <alignment horizontal="center" vertical="center"/>
    </xf>
    <xf numFmtId="1" fontId="10" fillId="24" borderId="27" xfId="0" applyNumberFormat="1" applyFont="1" applyFill="1" applyBorder="1" applyAlignment="1">
      <alignment horizontal="center" vertical="center"/>
    </xf>
    <xf numFmtId="0" fontId="10" fillId="24" borderId="56" xfId="0" quotePrefix="1" applyFont="1" applyFill="1" applyBorder="1" applyAlignment="1">
      <alignment horizontal="center" vertical="center"/>
    </xf>
    <xf numFmtId="0" fontId="10" fillId="24" borderId="42" xfId="0" quotePrefix="1" applyFont="1" applyFill="1" applyBorder="1" applyAlignment="1">
      <alignment horizontal="center" vertical="center"/>
    </xf>
    <xf numFmtId="16" fontId="40" fillId="24" borderId="74" xfId="0" applyNumberFormat="1" applyFont="1" applyFill="1" applyBorder="1" applyAlignment="1">
      <alignment horizontal="center" vertical="center"/>
    </xf>
    <xf numFmtId="16" fontId="40" fillId="24" borderId="27" xfId="0" applyNumberFormat="1" applyFont="1" applyFill="1" applyBorder="1" applyAlignment="1">
      <alignment horizontal="center" vertical="center"/>
    </xf>
    <xf numFmtId="0" fontId="10" fillId="24" borderId="51" xfId="0" applyFont="1" applyFill="1" applyBorder="1" applyAlignment="1">
      <alignment horizontal="center"/>
    </xf>
    <xf numFmtId="0" fontId="10" fillId="24" borderId="63" xfId="0" applyFont="1" applyFill="1" applyBorder="1" applyAlignment="1">
      <alignment horizontal="center"/>
    </xf>
    <xf numFmtId="0" fontId="10" fillId="24" borderId="71" xfId="0" applyFont="1" applyFill="1" applyBorder="1" applyAlignment="1">
      <alignment horizontal="center"/>
    </xf>
    <xf numFmtId="0" fontId="10" fillId="24" borderId="74" xfId="0" applyNumberFormat="1" applyFont="1" applyFill="1" applyBorder="1" applyAlignment="1">
      <alignment horizontal="center" vertical="center"/>
    </xf>
    <xf numFmtId="0" fontId="10" fillId="24" borderId="27" xfId="0" applyNumberFormat="1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/>
    </xf>
    <xf numFmtId="0" fontId="10" fillId="24" borderId="38" xfId="0" applyFont="1" applyFill="1" applyBorder="1" applyAlignment="1">
      <alignment horizontal="center"/>
    </xf>
    <xf numFmtId="0" fontId="10" fillId="24" borderId="37" xfId="0" applyFont="1" applyFill="1" applyBorder="1" applyAlignment="1">
      <alignment horizontal="center"/>
    </xf>
    <xf numFmtId="0" fontId="10" fillId="24" borderId="44" xfId="0" applyFont="1" applyFill="1" applyBorder="1" applyAlignment="1">
      <alignment horizontal="center"/>
    </xf>
    <xf numFmtId="0" fontId="10" fillId="24" borderId="36" xfId="0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0" fontId="10" fillId="24" borderId="11" xfId="0" applyFont="1" applyFill="1" applyBorder="1" applyAlignment="1">
      <alignment horizontal="center" vertical="center"/>
    </xf>
    <xf numFmtId="0" fontId="10" fillId="24" borderId="60" xfId="0" applyFont="1" applyFill="1" applyBorder="1" applyAlignment="1">
      <alignment horizontal="center" vertical="center"/>
    </xf>
    <xf numFmtId="0" fontId="10" fillId="24" borderId="47" xfId="0" applyFont="1" applyFill="1" applyBorder="1" applyAlignment="1">
      <alignment horizontal="center" vertical="center"/>
    </xf>
    <xf numFmtId="0" fontId="10" fillId="24" borderId="38" xfId="0" applyFont="1" applyFill="1" applyBorder="1" applyAlignment="1">
      <alignment horizontal="center" vertical="center"/>
    </xf>
    <xf numFmtId="0" fontId="10" fillId="24" borderId="44" xfId="0" applyFont="1" applyFill="1" applyBorder="1" applyAlignment="1">
      <alignment horizontal="center" vertical="center"/>
    </xf>
    <xf numFmtId="0" fontId="10" fillId="24" borderId="41" xfId="0" applyFont="1" applyFill="1" applyBorder="1" applyAlignment="1">
      <alignment horizontal="center"/>
    </xf>
    <xf numFmtId="0" fontId="10" fillId="24" borderId="26" xfId="0" applyFont="1" applyFill="1" applyBorder="1" applyAlignment="1">
      <alignment horizontal="center"/>
    </xf>
    <xf numFmtId="0" fontId="10" fillId="24" borderId="33" xfId="0" applyFont="1" applyFill="1" applyBorder="1" applyAlignment="1">
      <alignment horizontal="center"/>
    </xf>
    <xf numFmtId="0" fontId="40" fillId="24" borderId="69" xfId="0" applyFont="1" applyFill="1" applyBorder="1" applyAlignment="1">
      <alignment horizontal="center" vertical="top"/>
    </xf>
    <xf numFmtId="0" fontId="40" fillId="24" borderId="27" xfId="0" applyFont="1" applyFill="1" applyBorder="1" applyAlignment="1">
      <alignment horizontal="center" vertical="top"/>
    </xf>
    <xf numFmtId="0" fontId="40" fillId="24" borderId="62" xfId="0" applyFont="1" applyFill="1" applyBorder="1" applyAlignment="1">
      <alignment horizontal="center" vertical="top"/>
    </xf>
    <xf numFmtId="0" fontId="10" fillId="24" borderId="51" xfId="0" applyFont="1" applyFill="1" applyBorder="1" applyAlignment="1">
      <alignment horizontal="center" vertical="top"/>
    </xf>
    <xf numFmtId="0" fontId="10" fillId="24" borderId="63" xfId="0" applyFont="1" applyFill="1" applyBorder="1" applyAlignment="1">
      <alignment horizontal="center" vertical="top"/>
    </xf>
    <xf numFmtId="0" fontId="10" fillId="24" borderId="71" xfId="0" applyFont="1" applyFill="1" applyBorder="1" applyAlignment="1">
      <alignment horizontal="center" vertical="top"/>
    </xf>
    <xf numFmtId="0" fontId="10" fillId="24" borderId="61" xfId="0" applyFont="1" applyFill="1" applyBorder="1" applyAlignment="1">
      <alignment horizontal="center" vertical="top"/>
    </xf>
    <xf numFmtId="0" fontId="10" fillId="24" borderId="0" xfId="0" applyFont="1" applyFill="1" applyBorder="1" applyAlignment="1">
      <alignment horizontal="center" vertical="top"/>
    </xf>
    <xf numFmtId="0" fontId="10" fillId="24" borderId="67" xfId="0" applyFont="1" applyFill="1" applyBorder="1" applyAlignment="1">
      <alignment horizontal="center" vertical="top"/>
    </xf>
    <xf numFmtId="0" fontId="10" fillId="24" borderId="13" xfId="0" applyFont="1" applyFill="1" applyBorder="1" applyAlignment="1">
      <alignment horizontal="center" vertical="top"/>
    </xf>
    <xf numFmtId="0" fontId="10" fillId="24" borderId="19" xfId="0" applyFont="1" applyFill="1" applyBorder="1" applyAlignment="1">
      <alignment horizontal="center" vertical="top"/>
    </xf>
    <xf numFmtId="0" fontId="10" fillId="24" borderId="16" xfId="0" applyFont="1" applyFill="1" applyBorder="1" applyAlignment="1">
      <alignment horizontal="center" vertical="top"/>
    </xf>
    <xf numFmtId="0" fontId="10" fillId="24" borderId="15" xfId="0" applyFont="1" applyFill="1" applyBorder="1" applyAlignment="1">
      <alignment horizontal="center" vertical="top"/>
    </xf>
    <xf numFmtId="0" fontId="10" fillId="24" borderId="14" xfId="0" applyFont="1" applyFill="1" applyBorder="1" applyAlignment="1">
      <alignment horizontal="center" vertical="top"/>
    </xf>
    <xf numFmtId="0" fontId="10" fillId="24" borderId="31" xfId="0" applyFont="1" applyFill="1" applyBorder="1" applyAlignment="1">
      <alignment horizontal="center" vertical="top"/>
    </xf>
    <xf numFmtId="0" fontId="10" fillId="24" borderId="73" xfId="0" applyFont="1" applyFill="1" applyBorder="1" applyAlignment="1">
      <alignment horizontal="center" vertical="top"/>
    </xf>
    <xf numFmtId="0" fontId="10" fillId="24" borderId="53" xfId="0" applyFont="1" applyFill="1" applyBorder="1" applyAlignment="1">
      <alignment horizontal="center" vertical="top"/>
    </xf>
    <xf numFmtId="0" fontId="10" fillId="24" borderId="32" xfId="0" applyFont="1" applyFill="1" applyBorder="1" applyAlignment="1">
      <alignment horizontal="center" vertical="top"/>
    </xf>
    <xf numFmtId="0" fontId="10" fillId="24" borderId="52" xfId="0" applyFont="1" applyFill="1" applyBorder="1" applyAlignment="1">
      <alignment horizontal="center" vertical="top"/>
    </xf>
    <xf numFmtId="0" fontId="10" fillId="24" borderId="41" xfId="0" applyFont="1" applyFill="1" applyBorder="1" applyAlignment="1">
      <alignment horizontal="center" vertical="top"/>
    </xf>
    <xf numFmtId="0" fontId="10" fillId="24" borderId="26" xfId="0" applyFont="1" applyFill="1" applyBorder="1" applyAlignment="1">
      <alignment horizontal="center" vertical="top"/>
    </xf>
    <xf numFmtId="0" fontId="10" fillId="24" borderId="33" xfId="0" applyFont="1" applyFill="1" applyBorder="1" applyAlignment="1">
      <alignment horizontal="center" vertical="top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3</xdr:row>
      <xdr:rowOff>4397</xdr:rowOff>
    </xdr:from>
    <xdr:to>
      <xdr:col>60</xdr:col>
      <xdr:colOff>14044</xdr:colOff>
      <xdr:row>5</xdr:row>
      <xdr:rowOff>114178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8604250" y="1350597"/>
          <a:ext cx="2630244" cy="61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2021-22-окуу жылына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набора 2021-22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the recruitment of  the 20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21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r>
            <a:rPr lang="ru-RU" sz="10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 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476183</xdr:rowOff>
    </xdr:from>
    <xdr:to>
      <xdr:col>12</xdr:col>
      <xdr:colOff>88899</xdr:colOff>
      <xdr:row>10</xdr:row>
      <xdr:rowOff>171450</xdr:rowOff>
    </xdr:to>
    <xdr:sp macro="" textlink="">
      <xdr:nvSpPr>
        <xdr:cNvPr id="27" name="TextBox 26"/>
        <xdr:cNvSpPr txBox="1"/>
      </xdr:nvSpPr>
      <xdr:spPr>
        <a:xfrm>
          <a:off x="0" y="1346133"/>
          <a:ext cx="2178049" cy="1727267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Окуу иштери боюнча проректор</a:t>
          </a:r>
          <a:r>
            <a:rPr lang="ru-RU" sz="1000" b="1" i="0">
              <a:effectLst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учебной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 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Sh.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"___"________2021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 editAs="oneCell">
    <xdr:from>
      <xdr:col>17</xdr:col>
      <xdr:colOff>9525</xdr:colOff>
      <xdr:row>21</xdr:row>
      <xdr:rowOff>9525</xdr:rowOff>
    </xdr:from>
    <xdr:to>
      <xdr:col>18</xdr:col>
      <xdr:colOff>2931</xdr:colOff>
      <xdr:row>22</xdr:row>
      <xdr:rowOff>2930</xdr:rowOff>
    </xdr:to>
    <xdr:pic>
      <xdr:nvPicPr>
        <xdr:cNvPr id="61937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21</xdr:row>
      <xdr:rowOff>9525</xdr:rowOff>
    </xdr:from>
    <xdr:to>
      <xdr:col>19</xdr:col>
      <xdr:colOff>2931</xdr:colOff>
      <xdr:row>22</xdr:row>
      <xdr:rowOff>2930</xdr:rowOff>
    </xdr:to>
    <xdr:pic>
      <xdr:nvPicPr>
        <xdr:cNvPr id="61937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21</xdr:row>
      <xdr:rowOff>9525</xdr:rowOff>
    </xdr:from>
    <xdr:to>
      <xdr:col>20</xdr:col>
      <xdr:colOff>2929</xdr:colOff>
      <xdr:row>22</xdr:row>
      <xdr:rowOff>2930</xdr:rowOff>
    </xdr:to>
    <xdr:pic>
      <xdr:nvPicPr>
        <xdr:cNvPr id="61937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22</xdr:row>
      <xdr:rowOff>9525</xdr:rowOff>
    </xdr:from>
    <xdr:to>
      <xdr:col>18</xdr:col>
      <xdr:colOff>2931</xdr:colOff>
      <xdr:row>23</xdr:row>
      <xdr:rowOff>9524</xdr:rowOff>
    </xdr:to>
    <xdr:pic>
      <xdr:nvPicPr>
        <xdr:cNvPr id="61938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22</xdr:row>
      <xdr:rowOff>9525</xdr:rowOff>
    </xdr:from>
    <xdr:to>
      <xdr:col>19</xdr:col>
      <xdr:colOff>2931</xdr:colOff>
      <xdr:row>23</xdr:row>
      <xdr:rowOff>9524</xdr:rowOff>
    </xdr:to>
    <xdr:pic>
      <xdr:nvPicPr>
        <xdr:cNvPr id="61938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22</xdr:row>
      <xdr:rowOff>9525</xdr:rowOff>
    </xdr:from>
    <xdr:to>
      <xdr:col>20</xdr:col>
      <xdr:colOff>2929</xdr:colOff>
      <xdr:row>23</xdr:row>
      <xdr:rowOff>9524</xdr:rowOff>
    </xdr:to>
    <xdr:pic>
      <xdr:nvPicPr>
        <xdr:cNvPr id="61938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23</xdr:row>
      <xdr:rowOff>9525</xdr:rowOff>
    </xdr:from>
    <xdr:to>
      <xdr:col>18</xdr:col>
      <xdr:colOff>2931</xdr:colOff>
      <xdr:row>24</xdr:row>
      <xdr:rowOff>9528</xdr:rowOff>
    </xdr:to>
    <xdr:pic>
      <xdr:nvPicPr>
        <xdr:cNvPr id="619383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23</xdr:row>
      <xdr:rowOff>9525</xdr:rowOff>
    </xdr:from>
    <xdr:to>
      <xdr:col>19</xdr:col>
      <xdr:colOff>2931</xdr:colOff>
      <xdr:row>24</xdr:row>
      <xdr:rowOff>9528</xdr:rowOff>
    </xdr:to>
    <xdr:pic>
      <xdr:nvPicPr>
        <xdr:cNvPr id="61938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23</xdr:row>
      <xdr:rowOff>9525</xdr:rowOff>
    </xdr:from>
    <xdr:to>
      <xdr:col>20</xdr:col>
      <xdr:colOff>2929</xdr:colOff>
      <xdr:row>24</xdr:row>
      <xdr:rowOff>9528</xdr:rowOff>
    </xdr:to>
    <xdr:pic>
      <xdr:nvPicPr>
        <xdr:cNvPr id="61938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17</xdr:col>
      <xdr:colOff>9525</xdr:colOff>
      <xdr:row>24</xdr:row>
      <xdr:rowOff>9525</xdr:rowOff>
    </xdr:from>
    <xdr:to>
      <xdr:col>18</xdr:col>
      <xdr:colOff>2931</xdr:colOff>
      <xdr:row>25</xdr:row>
      <xdr:rowOff>9524</xdr:rowOff>
    </xdr:to>
    <xdr:pic>
      <xdr:nvPicPr>
        <xdr:cNvPr id="619386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</xdr:colOff>
      <xdr:row>24</xdr:row>
      <xdr:rowOff>9525</xdr:rowOff>
    </xdr:from>
    <xdr:to>
      <xdr:col>19</xdr:col>
      <xdr:colOff>2931</xdr:colOff>
      <xdr:row>25</xdr:row>
      <xdr:rowOff>9524</xdr:rowOff>
    </xdr:to>
    <xdr:pic>
      <xdr:nvPicPr>
        <xdr:cNvPr id="619387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19</xdr:col>
      <xdr:colOff>9525</xdr:colOff>
      <xdr:row>24</xdr:row>
      <xdr:rowOff>9525</xdr:rowOff>
    </xdr:from>
    <xdr:to>
      <xdr:col>20</xdr:col>
      <xdr:colOff>2929</xdr:colOff>
      <xdr:row>25</xdr:row>
      <xdr:rowOff>9524</xdr:rowOff>
    </xdr:to>
    <xdr:pic>
      <xdr:nvPicPr>
        <xdr:cNvPr id="619388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52578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21</xdr:row>
      <xdr:rowOff>9525</xdr:rowOff>
    </xdr:from>
    <xdr:to>
      <xdr:col>39</xdr:col>
      <xdr:colOff>9524</xdr:colOff>
      <xdr:row>22</xdr:row>
      <xdr:rowOff>2930</xdr:rowOff>
    </xdr:to>
    <xdr:pic>
      <xdr:nvPicPr>
        <xdr:cNvPr id="619389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21</xdr:row>
      <xdr:rowOff>9525</xdr:rowOff>
    </xdr:from>
    <xdr:to>
      <xdr:col>40</xdr:col>
      <xdr:colOff>2931</xdr:colOff>
      <xdr:row>22</xdr:row>
      <xdr:rowOff>2930</xdr:rowOff>
    </xdr:to>
    <xdr:pic>
      <xdr:nvPicPr>
        <xdr:cNvPr id="619390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76250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22</xdr:row>
      <xdr:rowOff>9525</xdr:rowOff>
    </xdr:from>
    <xdr:to>
      <xdr:col>39</xdr:col>
      <xdr:colOff>9524</xdr:colOff>
      <xdr:row>23</xdr:row>
      <xdr:rowOff>9524</xdr:rowOff>
    </xdr:to>
    <xdr:pic>
      <xdr:nvPicPr>
        <xdr:cNvPr id="619391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22</xdr:row>
      <xdr:rowOff>9525</xdr:rowOff>
    </xdr:from>
    <xdr:to>
      <xdr:col>40</xdr:col>
      <xdr:colOff>2931</xdr:colOff>
      <xdr:row>23</xdr:row>
      <xdr:rowOff>9524</xdr:rowOff>
    </xdr:to>
    <xdr:pic>
      <xdr:nvPicPr>
        <xdr:cNvPr id="619392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93395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38</xdr:col>
      <xdr:colOff>9525</xdr:colOff>
      <xdr:row>23</xdr:row>
      <xdr:rowOff>9525</xdr:rowOff>
    </xdr:from>
    <xdr:to>
      <xdr:col>39</xdr:col>
      <xdr:colOff>9524</xdr:colOff>
      <xdr:row>24</xdr:row>
      <xdr:rowOff>9528</xdr:rowOff>
    </xdr:to>
    <xdr:pic>
      <xdr:nvPicPr>
        <xdr:cNvPr id="619393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39</xdr:col>
      <xdr:colOff>9525</xdr:colOff>
      <xdr:row>23</xdr:row>
      <xdr:rowOff>9525</xdr:rowOff>
    </xdr:from>
    <xdr:to>
      <xdr:col>40</xdr:col>
      <xdr:colOff>2931</xdr:colOff>
      <xdr:row>24</xdr:row>
      <xdr:rowOff>9528</xdr:rowOff>
    </xdr:to>
    <xdr:pic>
      <xdr:nvPicPr>
        <xdr:cNvPr id="619394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095875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31</xdr:row>
      <xdr:rowOff>9525</xdr:rowOff>
    </xdr:from>
    <xdr:to>
      <xdr:col>8</xdr:col>
      <xdr:colOff>1731</xdr:colOff>
      <xdr:row>31</xdr:row>
      <xdr:rowOff>160734</xdr:rowOff>
    </xdr:to>
    <xdr:pic>
      <xdr:nvPicPr>
        <xdr:cNvPr id="619395" name="Рисунок 9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12</xdr:row>
      <xdr:rowOff>183696</xdr:rowOff>
    </xdr:from>
    <xdr:to>
      <xdr:col>59</xdr:col>
      <xdr:colOff>217244</xdr:colOff>
      <xdr:row>15</xdr:row>
      <xdr:rowOff>0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- 4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плана-4 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4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" name="Line 2266"/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9</xdr:row>
      <xdr:rowOff>38100</xdr:rowOff>
    </xdr:from>
    <xdr:to>
      <xdr:col>7</xdr:col>
      <xdr:colOff>0</xdr:colOff>
      <xdr:row>9</xdr:row>
      <xdr:rowOff>142875</xdr:rowOff>
    </xdr:to>
    <xdr:sp macro="" textlink="">
      <xdr:nvSpPr>
        <xdr:cNvPr id="5" name="Line 4062"/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568477</xdr:colOff>
      <xdr:row>0</xdr:row>
      <xdr:rowOff>60477</xdr:rowOff>
    </xdr:from>
    <xdr:to>
      <xdr:col>1</xdr:col>
      <xdr:colOff>3150811</xdr:colOff>
      <xdr:row>4</xdr:row>
      <xdr:rowOff>264584</xdr:rowOff>
    </xdr:to>
    <xdr:sp macro="" textlink="">
      <xdr:nvSpPr>
        <xdr:cNvPr id="7" name="TextBox 6"/>
        <xdr:cNvSpPr txBox="1"/>
      </xdr:nvSpPr>
      <xdr:spPr>
        <a:xfrm>
          <a:off x="568477" y="223763"/>
          <a:ext cx="3371548" cy="1632857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Факультеттин деканы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Декан факультета / </a:t>
          </a: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faculty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"___"________2021ж./г./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2"/>
  <sheetViews>
    <sheetView zoomScaleNormal="100" zoomScaleSheetLayoutView="100" workbookViewId="0">
      <selection activeCell="Z9" sqref="Z9"/>
    </sheetView>
  </sheetViews>
  <sheetFormatPr defaultRowHeight="12.75" x14ac:dyDescent="0.2"/>
  <cols>
    <col min="1" max="1" width="3" style="95" customWidth="1"/>
    <col min="2" max="22" width="2.5703125" style="95" customWidth="1"/>
    <col min="23" max="23" width="2.7109375" style="95" customWidth="1"/>
    <col min="24" max="24" width="2.5703125" style="95" customWidth="1"/>
    <col min="25" max="25" width="3.5703125" style="95" customWidth="1"/>
    <col min="26" max="31" width="2.5703125" style="95" customWidth="1"/>
    <col min="32" max="32" width="3" style="95" customWidth="1"/>
    <col min="33" max="33" width="2.5703125" style="95" customWidth="1"/>
    <col min="34" max="34" width="3.140625" style="95" customWidth="1"/>
    <col min="35" max="38" width="2.5703125" style="95" customWidth="1"/>
    <col min="39" max="39" width="2.42578125" style="95" customWidth="1"/>
    <col min="40" max="42" width="2.5703125" style="95" customWidth="1"/>
    <col min="43" max="43" width="3.28515625" style="95" customWidth="1"/>
    <col min="44" max="44" width="2.7109375" style="95" customWidth="1"/>
    <col min="45" max="49" width="2.5703125" style="95" customWidth="1"/>
    <col min="50" max="50" width="2.85546875" style="95" customWidth="1"/>
    <col min="51" max="53" width="2.5703125" style="95" customWidth="1"/>
    <col min="54" max="54" width="4" style="95" customWidth="1"/>
    <col min="55" max="55" width="5.140625" style="95" customWidth="1"/>
    <col min="56" max="56" width="3.7109375" style="95" customWidth="1"/>
    <col min="57" max="57" width="3.140625" style="95" customWidth="1"/>
    <col min="58" max="58" width="4.42578125" style="95" customWidth="1"/>
    <col min="59" max="59" width="4.140625" style="95" customWidth="1"/>
    <col min="60" max="60" width="3.7109375" style="95" customWidth="1"/>
    <col min="61" max="16384" width="9.140625" style="95"/>
  </cols>
  <sheetData>
    <row r="1" spans="1:62" s="47" customFormat="1" ht="33" customHeight="1" x14ac:dyDescent="0.2">
      <c r="A1" s="563" t="s">
        <v>82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  <c r="Q1" s="563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  <c r="AD1" s="563"/>
      <c r="AE1" s="563"/>
      <c r="AF1" s="563"/>
      <c r="AG1" s="563"/>
      <c r="AH1" s="563"/>
      <c r="AI1" s="563"/>
      <c r="AJ1" s="563"/>
      <c r="AK1" s="563"/>
      <c r="AL1" s="563"/>
      <c r="AM1" s="563"/>
      <c r="AN1" s="563"/>
      <c r="AO1" s="563"/>
      <c r="AP1" s="563"/>
      <c r="AQ1" s="563"/>
      <c r="AR1" s="563"/>
      <c r="AS1" s="563"/>
      <c r="AT1" s="563"/>
      <c r="AU1" s="563"/>
      <c r="AV1" s="563"/>
      <c r="AW1" s="563"/>
      <c r="AX1" s="563"/>
      <c r="AY1" s="563"/>
      <c r="AZ1" s="563"/>
      <c r="BA1" s="563"/>
      <c r="BB1" s="563"/>
      <c r="BC1" s="563"/>
      <c r="BD1" s="563"/>
      <c r="BE1" s="563"/>
      <c r="BF1" s="563"/>
      <c r="BG1" s="563"/>
      <c r="BH1" s="563"/>
      <c r="BI1" s="58"/>
    </row>
    <row r="2" spans="1:62" s="47" customFormat="1" ht="35.25" customHeight="1" x14ac:dyDescent="0.25">
      <c r="A2" s="566" t="s">
        <v>83</v>
      </c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66"/>
      <c r="AE2" s="566"/>
      <c r="AF2" s="566"/>
      <c r="AG2" s="566"/>
      <c r="AH2" s="566"/>
      <c r="AI2" s="566"/>
      <c r="AJ2" s="566"/>
      <c r="AK2" s="566"/>
      <c r="AL2" s="566"/>
      <c r="AM2" s="566"/>
      <c r="AN2" s="566"/>
      <c r="AO2" s="566"/>
      <c r="AP2" s="566"/>
      <c r="AQ2" s="566"/>
      <c r="AR2" s="566"/>
      <c r="AS2" s="566"/>
      <c r="AT2" s="566"/>
      <c r="AU2" s="566"/>
      <c r="AV2" s="566"/>
      <c r="AW2" s="566"/>
      <c r="AX2" s="566"/>
      <c r="AY2" s="566"/>
      <c r="AZ2" s="566"/>
      <c r="BA2" s="566"/>
      <c r="BB2" s="566"/>
      <c r="BC2" s="566"/>
      <c r="BD2" s="566"/>
      <c r="BE2" s="566"/>
      <c r="BF2" s="566"/>
      <c r="BG2" s="566"/>
      <c r="BH2" s="566"/>
      <c r="BI2" s="59"/>
    </row>
    <row r="3" spans="1:62" s="47" customFormat="1" ht="37.5" customHeight="1" x14ac:dyDescent="0.2">
      <c r="A3" s="567" t="s">
        <v>84</v>
      </c>
      <c r="B3" s="567"/>
      <c r="C3" s="567"/>
      <c r="D3" s="567"/>
      <c r="E3" s="567"/>
      <c r="F3" s="567"/>
      <c r="G3" s="567"/>
      <c r="H3" s="567"/>
      <c r="I3" s="567"/>
      <c r="J3" s="567"/>
      <c r="K3" s="567"/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567"/>
      <c r="AH3" s="567"/>
      <c r="AI3" s="567"/>
      <c r="AJ3" s="567"/>
      <c r="AK3" s="567"/>
      <c r="AL3" s="567"/>
      <c r="AM3" s="567"/>
      <c r="AN3" s="567"/>
      <c r="AO3" s="567"/>
      <c r="AP3" s="567"/>
      <c r="AQ3" s="567"/>
      <c r="AR3" s="567"/>
      <c r="AS3" s="567"/>
      <c r="AT3" s="567"/>
      <c r="AU3" s="567"/>
      <c r="AV3" s="567"/>
      <c r="AW3" s="567"/>
      <c r="AX3" s="567"/>
      <c r="AY3" s="567"/>
      <c r="AZ3" s="567"/>
      <c r="BA3" s="567"/>
      <c r="BB3" s="567"/>
      <c r="BC3" s="567"/>
      <c r="BD3" s="567"/>
      <c r="BE3" s="567"/>
      <c r="BF3" s="567"/>
      <c r="BG3" s="567"/>
      <c r="BH3" s="567"/>
    </row>
    <row r="4" spans="1:62" s="47" customFormat="1" ht="25.5" customHeight="1" x14ac:dyDescent="0.2">
      <c r="A4" s="565" t="s">
        <v>111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  <c r="X4" s="565"/>
      <c r="Y4" s="565"/>
      <c r="Z4" s="565"/>
      <c r="AA4" s="565"/>
      <c r="AB4" s="565"/>
      <c r="AC4" s="565"/>
      <c r="AD4" s="565"/>
      <c r="AE4" s="565"/>
      <c r="AF4" s="565"/>
      <c r="AG4" s="565"/>
      <c r="AH4" s="565"/>
      <c r="AI4" s="565"/>
      <c r="AJ4" s="565"/>
      <c r="AK4" s="565"/>
      <c r="AL4" s="565"/>
      <c r="AM4" s="565"/>
      <c r="AN4" s="565"/>
      <c r="AO4" s="565"/>
      <c r="AP4" s="565"/>
      <c r="AQ4" s="565"/>
      <c r="AR4" s="565"/>
      <c r="AS4" s="565"/>
      <c r="AT4" s="565"/>
      <c r="AU4" s="565"/>
      <c r="AV4" s="565"/>
      <c r="AW4" s="565"/>
      <c r="AX4" s="565"/>
      <c r="AY4" s="565"/>
      <c r="AZ4" s="565"/>
      <c r="BA4" s="565"/>
      <c r="BB4" s="565"/>
      <c r="BC4" s="565"/>
      <c r="BD4" s="565"/>
      <c r="BE4" s="565"/>
      <c r="BF4" s="565"/>
      <c r="BG4" s="565"/>
      <c r="BH4" s="565"/>
      <c r="BI4" s="60"/>
    </row>
    <row r="5" spans="1:62" s="47" customFormat="1" ht="14.25" customHeight="1" x14ac:dyDescent="0.2">
      <c r="A5" s="61"/>
      <c r="B5" s="61"/>
      <c r="C5" s="62"/>
      <c r="D5" s="61"/>
      <c r="E5" s="61"/>
      <c r="F5" s="61"/>
      <c r="G5" s="63"/>
      <c r="H5" s="64"/>
      <c r="I5" s="64"/>
      <c r="J5" s="64"/>
      <c r="K5" s="64"/>
      <c r="L5" s="64"/>
      <c r="M5" s="65"/>
      <c r="N5" s="64"/>
      <c r="O5" s="64"/>
      <c r="P5" s="64"/>
      <c r="Q5" s="64"/>
      <c r="R5" s="64"/>
      <c r="S5" s="64"/>
      <c r="T5" s="64"/>
      <c r="U5" s="64"/>
      <c r="V5" s="64"/>
      <c r="W5" s="64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4"/>
      <c r="AS5" s="60"/>
      <c r="AT5" s="60"/>
      <c r="AU5" s="60"/>
      <c r="AV5" s="67"/>
      <c r="AW5" s="67"/>
      <c r="AX5" s="67"/>
      <c r="AY5" s="61"/>
      <c r="AZ5" s="61"/>
      <c r="BA5" s="61"/>
      <c r="BB5" s="68"/>
      <c r="BC5" s="68"/>
      <c r="BD5" s="68"/>
      <c r="BE5" s="68"/>
      <c r="BF5" s="68"/>
      <c r="BG5" s="68"/>
      <c r="BH5" s="68"/>
      <c r="BI5" s="60"/>
    </row>
    <row r="6" spans="1:62" s="47" customFormat="1" ht="16.5" customHeight="1" x14ac:dyDescent="0.25">
      <c r="A6" s="564" t="s">
        <v>112</v>
      </c>
      <c r="B6" s="564"/>
      <c r="C6" s="564"/>
      <c r="D6" s="564"/>
      <c r="E6" s="564"/>
      <c r="F6" s="564"/>
      <c r="G6" s="564"/>
      <c r="H6" s="564"/>
      <c r="I6" s="564"/>
      <c r="J6" s="564"/>
      <c r="K6" s="564"/>
      <c r="L6" s="564"/>
      <c r="M6" s="564"/>
      <c r="N6" s="564"/>
      <c r="O6" s="564"/>
      <c r="P6" s="564"/>
      <c r="Q6" s="564"/>
      <c r="R6" s="564"/>
      <c r="S6" s="564"/>
      <c r="T6" s="564"/>
      <c r="U6" s="564"/>
      <c r="V6" s="564"/>
      <c r="W6" s="564"/>
      <c r="X6" s="564"/>
      <c r="Y6" s="564"/>
      <c r="Z6" s="53" t="s">
        <v>199</v>
      </c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224"/>
      <c r="AV6" s="224"/>
      <c r="AW6" s="54"/>
      <c r="AX6" s="54"/>
      <c r="AY6" s="54"/>
      <c r="BJ6" s="60"/>
    </row>
    <row r="7" spans="1:62" s="47" customFormat="1" ht="16.5" customHeight="1" x14ac:dyDescent="0.2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75"/>
      <c r="O7" s="73"/>
      <c r="P7" s="74"/>
      <c r="Q7" s="74"/>
      <c r="R7" s="74"/>
      <c r="S7" s="74"/>
      <c r="T7" s="74"/>
      <c r="U7" s="74"/>
      <c r="V7" s="74"/>
      <c r="W7" s="76"/>
      <c r="X7" s="74"/>
      <c r="Y7" s="74"/>
      <c r="Z7" s="57"/>
      <c r="AA7" s="225"/>
      <c r="AB7" s="82"/>
      <c r="AC7" s="83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224"/>
      <c r="AV7" s="226"/>
      <c r="AW7" s="57"/>
      <c r="AX7" s="57"/>
      <c r="AY7" s="57"/>
      <c r="BJ7" s="60"/>
    </row>
    <row r="8" spans="1:62" s="47" customFormat="1" ht="16.5" customHeight="1" x14ac:dyDescent="0.25">
      <c r="A8" s="7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75"/>
      <c r="O8" s="73"/>
      <c r="P8" s="74"/>
      <c r="Q8" s="74"/>
      <c r="R8" s="74"/>
      <c r="S8" s="74"/>
      <c r="T8" s="74"/>
      <c r="U8" s="74"/>
      <c r="V8" s="74"/>
      <c r="W8" s="76"/>
      <c r="X8" s="74"/>
      <c r="Y8" s="74"/>
      <c r="Z8" s="57"/>
      <c r="AA8" s="225"/>
      <c r="AB8" s="82"/>
      <c r="AC8" s="83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224"/>
      <c r="AV8" s="226"/>
      <c r="AW8" s="57"/>
      <c r="AX8" s="57"/>
      <c r="AY8" s="57"/>
      <c r="BE8" s="47" t="s">
        <v>1</v>
      </c>
      <c r="BJ8" s="60"/>
    </row>
    <row r="9" spans="1:62" s="47" customFormat="1" ht="16.5" customHeight="1" x14ac:dyDescent="0.25">
      <c r="A9" s="564" t="s">
        <v>57</v>
      </c>
      <c r="B9" s="564"/>
      <c r="C9" s="564"/>
      <c r="D9" s="564"/>
      <c r="E9" s="564"/>
      <c r="F9" s="564"/>
      <c r="G9" s="564"/>
      <c r="H9" s="564"/>
      <c r="I9" s="564"/>
      <c r="J9" s="564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227" t="s">
        <v>200</v>
      </c>
      <c r="AA9" s="228"/>
      <c r="AB9" s="228"/>
      <c r="AC9" s="57"/>
      <c r="AD9" s="228"/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8"/>
      <c r="AS9" s="228"/>
      <c r="AT9" s="228"/>
      <c r="AU9" s="226"/>
      <c r="AV9" s="226"/>
      <c r="AW9" s="57"/>
      <c r="AX9" s="57"/>
      <c r="AY9" s="57"/>
      <c r="BA9" s="78"/>
      <c r="BJ9" s="46"/>
    </row>
    <row r="10" spans="1:62" s="47" customFormat="1" ht="16.5" customHeight="1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5"/>
      <c r="N10" s="75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53"/>
      <c r="AA10" s="54"/>
      <c r="AB10" s="54"/>
      <c r="AC10" s="54"/>
      <c r="AD10" s="54"/>
      <c r="AE10" s="54"/>
      <c r="AF10" s="54"/>
      <c r="AG10" s="54"/>
      <c r="AH10" s="54"/>
      <c r="AI10" s="54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1"/>
      <c r="AV10" s="71"/>
      <c r="AW10" s="54"/>
      <c r="AX10" s="54"/>
      <c r="AY10" s="54"/>
      <c r="BJ10" s="60"/>
    </row>
    <row r="11" spans="1:62" s="47" customFormat="1" ht="16.5" customHeight="1" x14ac:dyDescent="0.2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5"/>
      <c r="N11" s="75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56"/>
      <c r="AA11" s="57"/>
      <c r="AB11" s="57"/>
      <c r="AC11" s="57"/>
      <c r="AD11" s="57"/>
      <c r="AE11" s="57"/>
      <c r="AF11" s="57"/>
      <c r="AG11" s="57"/>
      <c r="AH11" s="57"/>
      <c r="AI11" s="57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77"/>
      <c r="AV11" s="77"/>
      <c r="AW11" s="57"/>
      <c r="AX11" s="57"/>
      <c r="AY11" s="57"/>
      <c r="BJ11" s="60"/>
    </row>
    <row r="12" spans="1:62" s="47" customFormat="1" ht="16.5" customHeight="1" x14ac:dyDescent="0.25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5"/>
      <c r="N12" s="75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56"/>
      <c r="AA12" s="57"/>
      <c r="AB12" s="57"/>
      <c r="AC12" s="57"/>
      <c r="AD12" s="57"/>
      <c r="AE12" s="57"/>
      <c r="AF12" s="57"/>
      <c r="AG12" s="57"/>
      <c r="AH12" s="57"/>
      <c r="AI12" s="57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77"/>
      <c r="AV12" s="77"/>
      <c r="AW12" s="57"/>
      <c r="AX12" s="57"/>
      <c r="AY12" s="57"/>
      <c r="BJ12" s="60"/>
    </row>
    <row r="13" spans="1:62" s="47" customFormat="1" ht="18" customHeight="1" x14ac:dyDescent="0.25">
      <c r="A13" s="568" t="s">
        <v>193</v>
      </c>
      <c r="B13" s="564"/>
      <c r="C13" s="564"/>
      <c r="D13" s="564"/>
      <c r="E13" s="564"/>
      <c r="F13" s="564"/>
      <c r="G13" s="564"/>
      <c r="H13" s="564"/>
      <c r="I13" s="564"/>
      <c r="J13" s="564"/>
      <c r="K13" s="564"/>
      <c r="L13" s="564"/>
      <c r="M13" s="564"/>
      <c r="N13" s="564"/>
      <c r="O13" s="564"/>
      <c r="P13" s="564"/>
      <c r="Q13" s="564"/>
      <c r="R13" s="564"/>
      <c r="S13" s="564"/>
      <c r="T13" s="564"/>
      <c r="U13" s="564"/>
      <c r="V13" s="564"/>
      <c r="W13" s="564"/>
      <c r="X13" s="564"/>
      <c r="Y13" s="564"/>
      <c r="Z13" s="56" t="s">
        <v>189</v>
      </c>
      <c r="AA13" s="57"/>
      <c r="AB13" s="57"/>
      <c r="AC13" s="80"/>
      <c r="AD13" s="81"/>
      <c r="AE13" s="82"/>
      <c r="AF13" s="82"/>
      <c r="AG13" s="82"/>
      <c r="AH13" s="82"/>
      <c r="AI13" s="82"/>
      <c r="AJ13" s="82"/>
      <c r="AK13" s="82"/>
      <c r="AL13" s="70"/>
      <c r="AM13" s="70"/>
      <c r="AN13" s="70"/>
      <c r="AO13" s="70"/>
      <c r="AP13" s="70"/>
      <c r="AQ13" s="70"/>
      <c r="AR13" s="70"/>
      <c r="AS13" s="70"/>
      <c r="AT13" s="70"/>
      <c r="AU13" s="71"/>
      <c r="AV13" s="77"/>
      <c r="AW13" s="57"/>
      <c r="AX13" s="57"/>
      <c r="AY13" s="57"/>
      <c r="BJ13" s="60"/>
    </row>
    <row r="14" spans="1:62" s="47" customFormat="1" ht="27.75" customHeight="1" x14ac:dyDescent="0.25">
      <c r="A14" s="568" t="s">
        <v>113</v>
      </c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83" t="s">
        <v>190</v>
      </c>
      <c r="AA14" s="57"/>
      <c r="AB14" s="57"/>
      <c r="AC14" s="80"/>
      <c r="AD14" s="81"/>
      <c r="AE14" s="81"/>
      <c r="AF14" s="81"/>
      <c r="AG14" s="81"/>
      <c r="AH14" s="81"/>
      <c r="AI14" s="81"/>
      <c r="AJ14" s="81"/>
      <c r="AK14" s="81"/>
      <c r="AL14" s="79"/>
      <c r="AM14" s="79"/>
      <c r="AN14" s="79"/>
      <c r="AO14" s="79"/>
      <c r="AP14" s="79"/>
      <c r="AQ14" s="79"/>
      <c r="AR14" s="79"/>
      <c r="AS14" s="79"/>
      <c r="AT14" s="79"/>
      <c r="AU14" s="69"/>
      <c r="AV14" s="84"/>
      <c r="AW14" s="57"/>
      <c r="AX14" s="57"/>
      <c r="AY14" s="57"/>
      <c r="BJ14" s="60"/>
    </row>
    <row r="15" spans="1:62" s="47" customFormat="1" ht="16.5" customHeight="1" x14ac:dyDescent="0.25">
      <c r="A15" s="564" t="s">
        <v>99</v>
      </c>
      <c r="B15" s="564"/>
      <c r="C15" s="564"/>
      <c r="D15" s="564"/>
      <c r="E15" s="564"/>
      <c r="F15" s="564"/>
      <c r="G15" s="564"/>
      <c r="H15" s="564"/>
      <c r="I15" s="564"/>
      <c r="J15" s="564"/>
      <c r="K15" s="564"/>
      <c r="L15" s="564"/>
      <c r="M15" s="564"/>
      <c r="N15" s="564"/>
      <c r="O15" s="564"/>
      <c r="P15" s="564"/>
      <c r="Q15" s="564"/>
      <c r="R15" s="564"/>
      <c r="S15" s="564"/>
      <c r="T15" s="564"/>
      <c r="U15" s="564"/>
      <c r="V15" s="564"/>
      <c r="W15" s="564"/>
      <c r="X15" s="564"/>
      <c r="Y15" s="564"/>
      <c r="Z15" s="85" t="s">
        <v>191</v>
      </c>
      <c r="AA15" s="57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60"/>
      <c r="BA15" s="60"/>
      <c r="BB15" s="60"/>
      <c r="BC15" s="60"/>
      <c r="BD15" s="60"/>
      <c r="BE15" s="60"/>
      <c r="BF15" s="60"/>
      <c r="BG15" s="60"/>
      <c r="BH15" s="60"/>
      <c r="BI15" s="60"/>
    </row>
    <row r="16" spans="1:62" ht="12" customHeight="1" x14ac:dyDescent="0.4">
      <c r="A16" s="88"/>
      <c r="B16" s="88"/>
      <c r="C16" s="88"/>
      <c r="D16" s="88"/>
      <c r="E16" s="89"/>
      <c r="F16" s="90"/>
      <c r="G16" s="89"/>
      <c r="H16" s="88"/>
      <c r="I16" s="89"/>
      <c r="J16" s="89"/>
      <c r="K16" s="91"/>
      <c r="L16" s="92"/>
      <c r="M16" s="92"/>
      <c r="N16" s="92"/>
      <c r="O16" s="92"/>
      <c r="P16" s="88"/>
      <c r="Q16" s="88"/>
      <c r="R16" s="93"/>
      <c r="S16" s="88"/>
      <c r="T16" s="88"/>
      <c r="U16" s="88"/>
      <c r="V16" s="88"/>
      <c r="W16" s="88"/>
      <c r="X16" s="88"/>
      <c r="Y16" s="88"/>
      <c r="Z16" s="88"/>
      <c r="AA16" s="88"/>
      <c r="AB16" s="89"/>
      <c r="AC16" s="89"/>
      <c r="AD16" s="89"/>
      <c r="AE16" s="89"/>
      <c r="AF16" s="89"/>
      <c r="AG16" s="89"/>
      <c r="AH16" s="89"/>
      <c r="AI16" s="89"/>
      <c r="AJ16" s="89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</row>
    <row r="17" spans="1:60" s="96" customFormat="1" ht="37.5" customHeight="1" x14ac:dyDescent="0.2">
      <c r="A17" s="569" t="s">
        <v>114</v>
      </c>
      <c r="B17" s="570"/>
      <c r="C17" s="570"/>
      <c r="D17" s="570"/>
      <c r="E17" s="570"/>
      <c r="F17" s="570"/>
      <c r="G17" s="570"/>
      <c r="H17" s="570"/>
      <c r="I17" s="570"/>
      <c r="J17" s="570"/>
      <c r="K17" s="570"/>
      <c r="L17" s="570"/>
      <c r="M17" s="570"/>
      <c r="N17" s="570"/>
      <c r="O17" s="570"/>
      <c r="P17" s="570"/>
      <c r="Q17" s="570"/>
      <c r="R17" s="570"/>
      <c r="S17" s="570"/>
      <c r="T17" s="570"/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570"/>
      <c r="AI17" s="570"/>
      <c r="AJ17" s="570"/>
      <c r="AK17" s="570"/>
      <c r="AL17" s="570"/>
      <c r="AM17" s="570"/>
      <c r="AN17" s="570"/>
      <c r="AO17" s="570"/>
      <c r="AP17" s="570"/>
      <c r="AQ17" s="570"/>
      <c r="AR17" s="570"/>
      <c r="AS17" s="570"/>
      <c r="AT17" s="570"/>
      <c r="AU17" s="570"/>
      <c r="AV17" s="570"/>
      <c r="AW17" s="570"/>
      <c r="AX17" s="570"/>
      <c r="AY17" s="570"/>
      <c r="AZ17" s="570"/>
      <c r="BA17" s="571"/>
      <c r="BB17" s="572" t="s">
        <v>120</v>
      </c>
      <c r="BC17" s="572"/>
      <c r="BD17" s="572"/>
      <c r="BE17" s="572"/>
      <c r="BF17" s="572"/>
      <c r="BG17" s="572"/>
      <c r="BH17" s="572"/>
    </row>
    <row r="18" spans="1:60" s="96" customFormat="1" ht="12.75" customHeight="1" x14ac:dyDescent="0.2">
      <c r="A18" s="560" t="s">
        <v>58</v>
      </c>
      <c r="B18" s="550" t="s">
        <v>85</v>
      </c>
      <c r="C18" s="551"/>
      <c r="D18" s="551"/>
      <c r="E18" s="551"/>
      <c r="F18" s="552"/>
      <c r="G18" s="550" t="s">
        <v>86</v>
      </c>
      <c r="H18" s="551"/>
      <c r="I18" s="551"/>
      <c r="J18" s="552"/>
      <c r="K18" s="550" t="s">
        <v>87</v>
      </c>
      <c r="L18" s="551"/>
      <c r="M18" s="551"/>
      <c r="N18" s="552"/>
      <c r="O18" s="550" t="s">
        <v>88</v>
      </c>
      <c r="P18" s="551"/>
      <c r="Q18" s="551"/>
      <c r="R18" s="551"/>
      <c r="S18" s="552"/>
      <c r="T18" s="550" t="s">
        <v>89</v>
      </c>
      <c r="U18" s="551"/>
      <c r="V18" s="551"/>
      <c r="W18" s="552"/>
      <c r="X18" s="550" t="s">
        <v>90</v>
      </c>
      <c r="Y18" s="551"/>
      <c r="Z18" s="551"/>
      <c r="AA18" s="552"/>
      <c r="AB18" s="550" t="s">
        <v>91</v>
      </c>
      <c r="AC18" s="551"/>
      <c r="AD18" s="551"/>
      <c r="AE18" s="551"/>
      <c r="AF18" s="552"/>
      <c r="AG18" s="550" t="s">
        <v>93</v>
      </c>
      <c r="AH18" s="551"/>
      <c r="AI18" s="551"/>
      <c r="AJ18" s="552"/>
      <c r="AK18" s="550" t="s">
        <v>92</v>
      </c>
      <c r="AL18" s="551"/>
      <c r="AM18" s="551"/>
      <c r="AN18" s="552"/>
      <c r="AO18" s="550" t="s">
        <v>94</v>
      </c>
      <c r="AP18" s="551"/>
      <c r="AQ18" s="551"/>
      <c r="AR18" s="552"/>
      <c r="AS18" s="550" t="s">
        <v>95</v>
      </c>
      <c r="AT18" s="551"/>
      <c r="AU18" s="551"/>
      <c r="AV18" s="551"/>
      <c r="AW18" s="552"/>
      <c r="AX18" s="550" t="s">
        <v>96</v>
      </c>
      <c r="AY18" s="551"/>
      <c r="AZ18" s="551"/>
      <c r="BA18" s="552"/>
      <c r="BB18" s="556" t="s">
        <v>107</v>
      </c>
      <c r="BC18" s="557" t="s">
        <v>122</v>
      </c>
      <c r="BD18" s="556" t="s">
        <v>108</v>
      </c>
      <c r="BE18" s="556" t="s">
        <v>109</v>
      </c>
      <c r="BF18" s="556" t="s">
        <v>123</v>
      </c>
      <c r="BG18" s="556" t="s">
        <v>121</v>
      </c>
      <c r="BH18" s="556" t="s">
        <v>110</v>
      </c>
    </row>
    <row r="19" spans="1:60" s="96" customFormat="1" x14ac:dyDescent="0.2">
      <c r="A19" s="561"/>
      <c r="B19" s="97" t="s">
        <v>0</v>
      </c>
      <c r="C19" s="97" t="s">
        <v>3</v>
      </c>
      <c r="D19" s="97" t="s">
        <v>4</v>
      </c>
      <c r="E19" s="97" t="s">
        <v>5</v>
      </c>
      <c r="F19" s="97" t="s">
        <v>6</v>
      </c>
      <c r="G19" s="97" t="s">
        <v>7</v>
      </c>
      <c r="H19" s="97" t="s">
        <v>8</v>
      </c>
      <c r="I19" s="97" t="s">
        <v>9</v>
      </c>
      <c r="J19" s="97" t="s">
        <v>10</v>
      </c>
      <c r="K19" s="97" t="s">
        <v>11</v>
      </c>
      <c r="L19" s="97" t="s">
        <v>12</v>
      </c>
      <c r="M19" s="97" t="s">
        <v>13</v>
      </c>
      <c r="N19" s="97" t="s">
        <v>14</v>
      </c>
      <c r="O19" s="97" t="s">
        <v>0</v>
      </c>
      <c r="P19" s="97" t="s">
        <v>3</v>
      </c>
      <c r="Q19" s="97" t="s">
        <v>4</v>
      </c>
      <c r="R19" s="97" t="s">
        <v>5</v>
      </c>
      <c r="S19" s="97" t="s">
        <v>6</v>
      </c>
      <c r="T19" s="97" t="s">
        <v>15</v>
      </c>
      <c r="U19" s="97" t="s">
        <v>16</v>
      </c>
      <c r="V19" s="97" t="s">
        <v>17</v>
      </c>
      <c r="W19" s="97" t="s">
        <v>18</v>
      </c>
      <c r="X19" s="97" t="s">
        <v>2</v>
      </c>
      <c r="Y19" s="97" t="s">
        <v>19</v>
      </c>
      <c r="Z19" s="97" t="s">
        <v>20</v>
      </c>
      <c r="AA19" s="97" t="s">
        <v>21</v>
      </c>
      <c r="AB19" s="97" t="s">
        <v>2</v>
      </c>
      <c r="AC19" s="97" t="s">
        <v>19</v>
      </c>
      <c r="AD19" s="97" t="s">
        <v>20</v>
      </c>
      <c r="AE19" s="97" t="s">
        <v>21</v>
      </c>
      <c r="AF19" s="97" t="s">
        <v>22</v>
      </c>
      <c r="AG19" s="97" t="s">
        <v>7</v>
      </c>
      <c r="AH19" s="97" t="s">
        <v>8</v>
      </c>
      <c r="AI19" s="97" t="s">
        <v>9</v>
      </c>
      <c r="AJ19" s="97" t="s">
        <v>10</v>
      </c>
      <c r="AK19" s="97" t="s">
        <v>2</v>
      </c>
      <c r="AL19" s="97" t="s">
        <v>23</v>
      </c>
      <c r="AM19" s="97" t="s">
        <v>24</v>
      </c>
      <c r="AN19" s="97" t="s">
        <v>25</v>
      </c>
      <c r="AO19" s="97" t="s">
        <v>0</v>
      </c>
      <c r="AP19" s="97" t="s">
        <v>3</v>
      </c>
      <c r="AQ19" s="97" t="s">
        <v>4</v>
      </c>
      <c r="AR19" s="97" t="s">
        <v>5</v>
      </c>
      <c r="AS19" s="97" t="s">
        <v>6</v>
      </c>
      <c r="AT19" s="97" t="s">
        <v>7</v>
      </c>
      <c r="AU19" s="97" t="s">
        <v>8</v>
      </c>
      <c r="AV19" s="97" t="s">
        <v>9</v>
      </c>
      <c r="AW19" s="97" t="s">
        <v>10</v>
      </c>
      <c r="AX19" s="97" t="s">
        <v>2</v>
      </c>
      <c r="AY19" s="97" t="s">
        <v>19</v>
      </c>
      <c r="AZ19" s="97" t="s">
        <v>20</v>
      </c>
      <c r="BA19" s="97" t="s">
        <v>21</v>
      </c>
      <c r="BB19" s="556"/>
      <c r="BC19" s="558"/>
      <c r="BD19" s="556"/>
      <c r="BE19" s="556"/>
      <c r="BF19" s="556"/>
      <c r="BG19" s="556"/>
      <c r="BH19" s="556"/>
    </row>
    <row r="20" spans="1:60" s="96" customFormat="1" x14ac:dyDescent="0.2">
      <c r="A20" s="561"/>
      <c r="B20" s="97" t="s">
        <v>26</v>
      </c>
      <c r="C20" s="97" t="s">
        <v>27</v>
      </c>
      <c r="D20" s="97" t="s">
        <v>28</v>
      </c>
      <c r="E20" s="97" t="s">
        <v>29</v>
      </c>
      <c r="F20" s="97" t="s">
        <v>15</v>
      </c>
      <c r="G20" s="97" t="s">
        <v>16</v>
      </c>
      <c r="H20" s="97" t="s">
        <v>17</v>
      </c>
      <c r="I20" s="97" t="s">
        <v>18</v>
      </c>
      <c r="J20" s="97" t="s">
        <v>2</v>
      </c>
      <c r="K20" s="97" t="s">
        <v>19</v>
      </c>
      <c r="L20" s="97" t="s">
        <v>20</v>
      </c>
      <c r="M20" s="97" t="s">
        <v>21</v>
      </c>
      <c r="N20" s="97" t="s">
        <v>22</v>
      </c>
      <c r="O20" s="97" t="s">
        <v>26</v>
      </c>
      <c r="P20" s="97" t="s">
        <v>27</v>
      </c>
      <c r="Q20" s="97" t="s">
        <v>28</v>
      </c>
      <c r="R20" s="97" t="s">
        <v>29</v>
      </c>
      <c r="S20" s="97" t="s">
        <v>30</v>
      </c>
      <c r="T20" s="97" t="s">
        <v>23</v>
      </c>
      <c r="U20" s="97" t="s">
        <v>24</v>
      </c>
      <c r="V20" s="97" t="s">
        <v>25</v>
      </c>
      <c r="W20" s="97" t="s">
        <v>0</v>
      </c>
      <c r="X20" s="97" t="s">
        <v>3</v>
      </c>
      <c r="Y20" s="97" t="s">
        <v>4</v>
      </c>
      <c r="Z20" s="97" t="s">
        <v>5</v>
      </c>
      <c r="AA20" s="97" t="s">
        <v>0</v>
      </c>
      <c r="AB20" s="97" t="s">
        <v>3</v>
      </c>
      <c r="AC20" s="97" t="s">
        <v>4</v>
      </c>
      <c r="AD20" s="97" t="s">
        <v>5</v>
      </c>
      <c r="AE20" s="97" t="s">
        <v>6</v>
      </c>
      <c r="AF20" s="97" t="s">
        <v>15</v>
      </c>
      <c r="AG20" s="97" t="s">
        <v>16</v>
      </c>
      <c r="AH20" s="97" t="s">
        <v>17</v>
      </c>
      <c r="AI20" s="97" t="s">
        <v>18</v>
      </c>
      <c r="AJ20" s="97" t="s">
        <v>11</v>
      </c>
      <c r="AK20" s="97" t="s">
        <v>12</v>
      </c>
      <c r="AL20" s="97" t="s">
        <v>13</v>
      </c>
      <c r="AM20" s="97" t="s">
        <v>14</v>
      </c>
      <c r="AN20" s="97" t="s">
        <v>31</v>
      </c>
      <c r="AO20" s="97" t="s">
        <v>26</v>
      </c>
      <c r="AP20" s="97" t="s">
        <v>27</v>
      </c>
      <c r="AQ20" s="97" t="s">
        <v>28</v>
      </c>
      <c r="AR20" s="97" t="s">
        <v>29</v>
      </c>
      <c r="AS20" s="97" t="s">
        <v>15</v>
      </c>
      <c r="AT20" s="97" t="s">
        <v>16</v>
      </c>
      <c r="AU20" s="97" t="s">
        <v>17</v>
      </c>
      <c r="AV20" s="97" t="s">
        <v>18</v>
      </c>
      <c r="AW20" s="97" t="s">
        <v>0</v>
      </c>
      <c r="AX20" s="97" t="s">
        <v>3</v>
      </c>
      <c r="AY20" s="97" t="s">
        <v>4</v>
      </c>
      <c r="AZ20" s="97" t="s">
        <v>5</v>
      </c>
      <c r="BA20" s="97" t="s">
        <v>31</v>
      </c>
      <c r="BB20" s="556"/>
      <c r="BC20" s="558"/>
      <c r="BD20" s="556"/>
      <c r="BE20" s="556"/>
      <c r="BF20" s="556"/>
      <c r="BG20" s="556"/>
      <c r="BH20" s="556"/>
    </row>
    <row r="21" spans="1:60" s="96" customFormat="1" ht="30.75" customHeight="1" x14ac:dyDescent="0.15">
      <c r="A21" s="562"/>
      <c r="B21" s="98">
        <v>1</v>
      </c>
      <c r="C21" s="98">
        <v>2</v>
      </c>
      <c r="D21" s="98">
        <v>3</v>
      </c>
      <c r="E21" s="98">
        <v>4</v>
      </c>
      <c r="F21" s="98">
        <v>5</v>
      </c>
      <c r="G21" s="98">
        <v>6</v>
      </c>
      <c r="H21" s="98">
        <v>7</v>
      </c>
      <c r="I21" s="98">
        <v>8</v>
      </c>
      <c r="J21" s="99">
        <v>9</v>
      </c>
      <c r="K21" s="98">
        <v>10</v>
      </c>
      <c r="L21" s="98">
        <v>11</v>
      </c>
      <c r="M21" s="98">
        <v>12</v>
      </c>
      <c r="N21" s="98">
        <v>13</v>
      </c>
      <c r="O21" s="98">
        <v>14</v>
      </c>
      <c r="P21" s="98">
        <v>15</v>
      </c>
      <c r="Q21" s="98">
        <v>16</v>
      </c>
      <c r="R21" s="98">
        <v>17</v>
      </c>
      <c r="S21" s="98">
        <v>18</v>
      </c>
      <c r="T21" s="98">
        <v>19</v>
      </c>
      <c r="U21" s="98">
        <v>20</v>
      </c>
      <c r="V21" s="98">
        <v>21</v>
      </c>
      <c r="W21" s="98">
        <v>22</v>
      </c>
      <c r="X21" s="98">
        <v>23</v>
      </c>
      <c r="Y21" s="98">
        <v>24</v>
      </c>
      <c r="Z21" s="98">
        <v>25</v>
      </c>
      <c r="AA21" s="98">
        <v>26</v>
      </c>
      <c r="AB21" s="98">
        <v>27</v>
      </c>
      <c r="AC21" s="98">
        <v>28</v>
      </c>
      <c r="AD21" s="98">
        <v>29</v>
      </c>
      <c r="AE21" s="98">
        <v>30</v>
      </c>
      <c r="AF21" s="98">
        <v>31</v>
      </c>
      <c r="AG21" s="98">
        <v>32</v>
      </c>
      <c r="AH21" s="98">
        <v>33</v>
      </c>
      <c r="AI21" s="98">
        <v>34</v>
      </c>
      <c r="AJ21" s="98">
        <v>35</v>
      </c>
      <c r="AK21" s="98">
        <v>36</v>
      </c>
      <c r="AL21" s="98">
        <v>37</v>
      </c>
      <c r="AM21" s="98">
        <v>38</v>
      </c>
      <c r="AN21" s="98">
        <v>39</v>
      </c>
      <c r="AO21" s="98">
        <v>40</v>
      </c>
      <c r="AP21" s="98">
        <v>41</v>
      </c>
      <c r="AQ21" s="98">
        <v>42</v>
      </c>
      <c r="AR21" s="98">
        <v>43</v>
      </c>
      <c r="AS21" s="98">
        <v>44</v>
      </c>
      <c r="AT21" s="98">
        <v>45</v>
      </c>
      <c r="AU21" s="98">
        <v>46</v>
      </c>
      <c r="AV21" s="98">
        <v>47</v>
      </c>
      <c r="AW21" s="98">
        <v>48</v>
      </c>
      <c r="AX21" s="98">
        <v>49</v>
      </c>
      <c r="AY21" s="98">
        <v>50</v>
      </c>
      <c r="AZ21" s="98">
        <v>51</v>
      </c>
      <c r="BA21" s="98">
        <v>52</v>
      </c>
      <c r="BB21" s="556"/>
      <c r="BC21" s="559"/>
      <c r="BD21" s="556"/>
      <c r="BE21" s="556"/>
      <c r="BF21" s="556"/>
      <c r="BG21" s="556"/>
      <c r="BH21" s="556"/>
    </row>
    <row r="22" spans="1:60" s="96" customFormat="1" ht="13.5" customHeight="1" x14ac:dyDescent="0.2">
      <c r="A22" s="100">
        <v>1</v>
      </c>
      <c r="B22" s="101"/>
      <c r="C22" s="101"/>
      <c r="D22" s="101"/>
      <c r="E22" s="101"/>
      <c r="F22" s="101"/>
      <c r="G22" s="101"/>
      <c r="H22" s="101"/>
      <c r="I22" s="102" t="s">
        <v>44</v>
      </c>
      <c r="J22" s="97"/>
      <c r="K22" s="103"/>
      <c r="L22" s="101"/>
      <c r="M22" s="101"/>
      <c r="N22" s="101"/>
      <c r="O22" s="101"/>
      <c r="P22" s="101"/>
      <c r="Q22" s="101"/>
      <c r="R22" s="101"/>
      <c r="S22" s="101"/>
      <c r="T22" s="104"/>
      <c r="U22" s="104" t="s">
        <v>32</v>
      </c>
      <c r="V22" s="104" t="s">
        <v>32</v>
      </c>
      <c r="W22" s="104"/>
      <c r="X22" s="104"/>
      <c r="Y22" s="234" t="s">
        <v>45</v>
      </c>
      <c r="Z22" s="101"/>
      <c r="AA22" s="101"/>
      <c r="AB22" s="101"/>
      <c r="AC22" s="97"/>
      <c r="AD22" s="102" t="s">
        <v>44</v>
      </c>
      <c r="AE22" s="97"/>
      <c r="AF22" s="97"/>
      <c r="AG22" s="97"/>
      <c r="AH22" s="97"/>
      <c r="AI22" s="101"/>
      <c r="AJ22" s="101"/>
      <c r="AK22" s="101"/>
      <c r="AL22" s="101"/>
      <c r="AM22" s="101"/>
      <c r="AN22" s="101"/>
      <c r="AO22" s="106" t="s">
        <v>32</v>
      </c>
      <c r="AP22" s="106" t="s">
        <v>32</v>
      </c>
      <c r="AQ22" s="106" t="s">
        <v>32</v>
      </c>
      <c r="AR22" s="106" t="s">
        <v>32</v>
      </c>
      <c r="AS22" s="104" t="s">
        <v>32</v>
      </c>
      <c r="AT22" s="104" t="s">
        <v>32</v>
      </c>
      <c r="AU22" s="104" t="s">
        <v>32</v>
      </c>
      <c r="AV22" s="104" t="s">
        <v>32</v>
      </c>
      <c r="AW22" s="104" t="s">
        <v>32</v>
      </c>
      <c r="AX22" s="104" t="s">
        <v>32</v>
      </c>
      <c r="AY22" s="104" t="s">
        <v>32</v>
      </c>
      <c r="AZ22" s="104" t="s">
        <v>32</v>
      </c>
      <c r="BA22" s="104" t="s">
        <v>32</v>
      </c>
      <c r="BB22" s="107">
        <f>SUM(BC22:BH22)</f>
        <v>52</v>
      </c>
      <c r="BC22" s="107">
        <v>32</v>
      </c>
      <c r="BD22" s="107">
        <v>5</v>
      </c>
      <c r="BE22" s="107"/>
      <c r="BF22" s="107"/>
      <c r="BG22" s="107"/>
      <c r="BH22" s="107">
        <v>15</v>
      </c>
    </row>
    <row r="23" spans="1:60" s="96" customFormat="1" x14ac:dyDescent="0.2">
      <c r="A23" s="100">
        <v>2</v>
      </c>
      <c r="B23" s="108"/>
      <c r="C23" s="101"/>
      <c r="D23" s="101"/>
      <c r="E23" s="101"/>
      <c r="F23" s="101"/>
      <c r="G23" s="101"/>
      <c r="H23" s="101"/>
      <c r="I23" s="102" t="s">
        <v>44</v>
      </c>
      <c r="J23" s="97"/>
      <c r="K23" s="97"/>
      <c r="L23" s="101"/>
      <c r="M23" s="101"/>
      <c r="N23" s="101"/>
      <c r="O23" s="101"/>
      <c r="P23" s="101"/>
      <c r="Q23" s="101"/>
      <c r="R23" s="101"/>
      <c r="S23" s="101"/>
      <c r="T23" s="104"/>
      <c r="U23" s="104" t="s">
        <v>32</v>
      </c>
      <c r="V23" s="104" t="s">
        <v>32</v>
      </c>
      <c r="W23" s="104"/>
      <c r="X23" s="109"/>
      <c r="Y23" s="236"/>
      <c r="Z23" s="233"/>
      <c r="AA23" s="101"/>
      <c r="AB23" s="101"/>
      <c r="AC23" s="97"/>
      <c r="AD23" s="102" t="s">
        <v>44</v>
      </c>
      <c r="AE23" s="97"/>
      <c r="AF23" s="97"/>
      <c r="AG23" s="101"/>
      <c r="AH23" s="97"/>
      <c r="AI23" s="101"/>
      <c r="AJ23" s="101"/>
      <c r="AK23" s="101"/>
      <c r="AL23" s="101"/>
      <c r="AM23" s="101"/>
      <c r="AN23" s="102"/>
      <c r="AO23" s="101" t="s">
        <v>43</v>
      </c>
      <c r="AP23" s="101" t="s">
        <v>43</v>
      </c>
      <c r="AQ23" s="101" t="s">
        <v>43</v>
      </c>
      <c r="AR23" s="101" t="s">
        <v>43</v>
      </c>
      <c r="AS23" s="104" t="s">
        <v>32</v>
      </c>
      <c r="AT23" s="104" t="s">
        <v>32</v>
      </c>
      <c r="AU23" s="104" t="s">
        <v>32</v>
      </c>
      <c r="AV23" s="104" t="s">
        <v>32</v>
      </c>
      <c r="AW23" s="104" t="s">
        <v>32</v>
      </c>
      <c r="AX23" s="104" t="s">
        <v>32</v>
      </c>
      <c r="AY23" s="104" t="s">
        <v>32</v>
      </c>
      <c r="AZ23" s="104" t="s">
        <v>32</v>
      </c>
      <c r="BA23" s="104" t="s">
        <v>32</v>
      </c>
      <c r="BB23" s="107">
        <f>SUM(BC23:BH23)</f>
        <v>52</v>
      </c>
      <c r="BC23" s="107">
        <v>32</v>
      </c>
      <c r="BD23" s="107">
        <v>5</v>
      </c>
      <c r="BE23" s="107">
        <v>4</v>
      </c>
      <c r="BF23" s="107"/>
      <c r="BG23" s="107"/>
      <c r="BH23" s="107">
        <v>11</v>
      </c>
    </row>
    <row r="24" spans="1:60" s="96" customFormat="1" x14ac:dyDescent="0.2">
      <c r="A24" s="100">
        <v>3</v>
      </c>
      <c r="B24" s="108"/>
      <c r="C24" s="101"/>
      <c r="D24" s="101"/>
      <c r="E24" s="101"/>
      <c r="F24" s="101"/>
      <c r="G24" s="101"/>
      <c r="H24" s="101"/>
      <c r="I24" s="102" t="s">
        <v>44</v>
      </c>
      <c r="J24" s="97"/>
      <c r="K24" s="97"/>
      <c r="L24" s="101"/>
      <c r="M24" s="101"/>
      <c r="N24" s="101"/>
      <c r="O24" s="101"/>
      <c r="P24" s="101"/>
      <c r="Q24" s="101"/>
      <c r="R24" s="101"/>
      <c r="S24" s="101"/>
      <c r="T24" s="104"/>
      <c r="U24" s="104" t="s">
        <v>32</v>
      </c>
      <c r="V24" s="104" t="s">
        <v>32</v>
      </c>
      <c r="W24" s="104"/>
      <c r="X24" s="104"/>
      <c r="Y24" s="235"/>
      <c r="Z24" s="110"/>
      <c r="AA24" s="101"/>
      <c r="AB24" s="101"/>
      <c r="AC24" s="97"/>
      <c r="AD24" s="102" t="s">
        <v>44</v>
      </c>
      <c r="AE24" s="97"/>
      <c r="AF24" s="97"/>
      <c r="AG24" s="101"/>
      <c r="AH24" s="97"/>
      <c r="AI24" s="101"/>
      <c r="AJ24" s="101"/>
      <c r="AK24" s="105"/>
      <c r="AL24" s="101"/>
      <c r="AM24" s="101"/>
      <c r="AN24" s="101"/>
      <c r="AO24" s="111" t="s">
        <v>33</v>
      </c>
      <c r="AP24" s="108" t="s">
        <v>33</v>
      </c>
      <c r="AQ24" s="108" t="s">
        <v>33</v>
      </c>
      <c r="AR24" s="108" t="s">
        <v>33</v>
      </c>
      <c r="AS24" s="108" t="s">
        <v>33</v>
      </c>
      <c r="AT24" s="104" t="s">
        <v>32</v>
      </c>
      <c r="AU24" s="104" t="s">
        <v>32</v>
      </c>
      <c r="AV24" s="104" t="s">
        <v>32</v>
      </c>
      <c r="AW24" s="104" t="s">
        <v>32</v>
      </c>
      <c r="AX24" s="104" t="s">
        <v>32</v>
      </c>
      <c r="AY24" s="104" t="s">
        <v>32</v>
      </c>
      <c r="AZ24" s="104" t="s">
        <v>32</v>
      </c>
      <c r="BA24" s="104" t="s">
        <v>32</v>
      </c>
      <c r="BB24" s="107">
        <f>SUM(BC24:BH24)</f>
        <v>52</v>
      </c>
      <c r="BC24" s="107">
        <v>32</v>
      </c>
      <c r="BD24" s="107">
        <v>5</v>
      </c>
      <c r="BE24" s="107">
        <v>5</v>
      </c>
      <c r="BF24" s="107"/>
      <c r="BG24" s="107"/>
      <c r="BH24" s="107">
        <v>10</v>
      </c>
    </row>
    <row r="25" spans="1:60" s="96" customFormat="1" x14ac:dyDescent="0.2">
      <c r="A25" s="100">
        <v>4</v>
      </c>
      <c r="B25" s="108"/>
      <c r="C25" s="101"/>
      <c r="D25" s="101"/>
      <c r="E25" s="101"/>
      <c r="F25" s="101"/>
      <c r="G25" s="101"/>
      <c r="H25" s="101"/>
      <c r="I25" s="102" t="s">
        <v>44</v>
      </c>
      <c r="J25" s="97"/>
      <c r="K25" s="97"/>
      <c r="L25" s="101"/>
      <c r="M25" s="101"/>
      <c r="N25" s="101"/>
      <c r="O25" s="105"/>
      <c r="P25" s="97"/>
      <c r="Q25" s="101"/>
      <c r="R25" s="101"/>
      <c r="S25" s="101"/>
      <c r="T25" s="104"/>
      <c r="U25" s="104" t="s">
        <v>32</v>
      </c>
      <c r="V25" s="104" t="s">
        <v>32</v>
      </c>
      <c r="W25" s="101" t="s">
        <v>34</v>
      </c>
      <c r="X25" s="101" t="s">
        <v>34</v>
      </c>
      <c r="Y25" s="101" t="s">
        <v>34</v>
      </c>
      <c r="Z25" s="101" t="s">
        <v>34</v>
      </c>
      <c r="AA25" s="101" t="s">
        <v>34</v>
      </c>
      <c r="AB25" s="101" t="s">
        <v>34</v>
      </c>
      <c r="AC25" s="101" t="s">
        <v>34</v>
      </c>
      <c r="AD25" s="101" t="s">
        <v>34</v>
      </c>
      <c r="AE25" s="112" t="s">
        <v>39</v>
      </c>
      <c r="AF25" s="112" t="s">
        <v>37</v>
      </c>
      <c r="AG25" s="113" t="s">
        <v>35</v>
      </c>
      <c r="AH25" s="113" t="s">
        <v>35</v>
      </c>
      <c r="AI25" s="113" t="s">
        <v>35</v>
      </c>
      <c r="AJ25" s="113" t="s">
        <v>35</v>
      </c>
      <c r="AK25" s="113" t="s">
        <v>35</v>
      </c>
      <c r="AL25" s="113" t="s">
        <v>35</v>
      </c>
      <c r="AM25" s="113" t="s">
        <v>35</v>
      </c>
      <c r="AN25" s="113" t="s">
        <v>35</v>
      </c>
      <c r="AO25" s="113" t="s">
        <v>35</v>
      </c>
      <c r="AP25" s="113" t="s">
        <v>35</v>
      </c>
      <c r="AQ25" s="101" t="s">
        <v>41</v>
      </c>
      <c r="AR25" s="101" t="s">
        <v>41</v>
      </c>
      <c r="AS25" s="104" t="s">
        <v>32</v>
      </c>
      <c r="AT25" s="104" t="s">
        <v>32</v>
      </c>
      <c r="AU25" s="104" t="s">
        <v>32</v>
      </c>
      <c r="AV25" s="104" t="s">
        <v>32</v>
      </c>
      <c r="AW25" s="104" t="s">
        <v>32</v>
      </c>
      <c r="AX25" s="104" t="s">
        <v>32</v>
      </c>
      <c r="AY25" s="104" t="s">
        <v>32</v>
      </c>
      <c r="AZ25" s="104" t="s">
        <v>32</v>
      </c>
      <c r="BA25" s="104" t="s">
        <v>32</v>
      </c>
      <c r="BB25" s="107">
        <f>SUM(BC25:BH25)</f>
        <v>52</v>
      </c>
      <c r="BC25" s="107">
        <v>16</v>
      </c>
      <c r="BD25" s="107">
        <v>3</v>
      </c>
      <c r="BE25" s="107">
        <v>8</v>
      </c>
      <c r="BF25" s="107">
        <v>10</v>
      </c>
      <c r="BG25" s="107">
        <v>4</v>
      </c>
      <c r="BH25" s="107">
        <v>11</v>
      </c>
    </row>
    <row r="26" spans="1:60" s="116" customFormat="1" ht="15" x14ac:dyDescent="0.25">
      <c r="A26" s="51"/>
      <c r="B26" s="114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115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2" t="s">
        <v>106</v>
      </c>
      <c r="AU26" s="117"/>
      <c r="AW26" s="51"/>
      <c r="AX26" s="51"/>
      <c r="AZ26" s="51"/>
      <c r="BA26" s="51"/>
      <c r="BB26" s="118">
        <f>SUM(BC26:BH26)</f>
        <v>208</v>
      </c>
      <c r="BC26" s="119">
        <f t="shared" ref="BC26:BH26" si="0">SUM(BC22:BC25)</f>
        <v>112</v>
      </c>
      <c r="BD26" s="119">
        <f t="shared" si="0"/>
        <v>18</v>
      </c>
      <c r="BE26" s="119">
        <f t="shared" si="0"/>
        <v>17</v>
      </c>
      <c r="BF26" s="119">
        <f t="shared" si="0"/>
        <v>10</v>
      </c>
      <c r="BG26" s="119">
        <f t="shared" si="0"/>
        <v>4</v>
      </c>
      <c r="BH26" s="119">
        <f t="shared" si="0"/>
        <v>47</v>
      </c>
    </row>
    <row r="27" spans="1:60" s="96" customFormat="1" ht="13.5" thickBot="1" x14ac:dyDescent="0.25">
      <c r="A27" s="553" t="s">
        <v>59</v>
      </c>
      <c r="B27" s="553"/>
      <c r="C27" s="553"/>
      <c r="D27" s="553"/>
      <c r="E27" s="553"/>
      <c r="F27" s="553"/>
      <c r="G27" s="120"/>
      <c r="H27" s="120"/>
      <c r="I27" s="120"/>
      <c r="J27" s="120"/>
      <c r="K27" s="120"/>
      <c r="L27" s="120"/>
      <c r="M27" s="120"/>
      <c r="N27" s="120"/>
      <c r="O27" s="121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2"/>
      <c r="AT27" s="123"/>
      <c r="AU27" s="122"/>
      <c r="AV27" s="120"/>
      <c r="AW27" s="120"/>
      <c r="AX27" s="120"/>
      <c r="AY27" s="120"/>
      <c r="AZ27" s="120"/>
      <c r="BA27" s="120"/>
      <c r="BB27" s="124"/>
      <c r="BC27" s="124"/>
      <c r="BD27" s="124"/>
      <c r="BE27" s="124"/>
      <c r="BF27" s="124"/>
      <c r="BG27" s="124"/>
      <c r="BH27" s="124"/>
    </row>
    <row r="28" spans="1:60" s="125" customFormat="1" ht="15" customHeight="1" thickBot="1" x14ac:dyDescent="0.25">
      <c r="A28" s="553" t="s">
        <v>42</v>
      </c>
      <c r="B28" s="553"/>
      <c r="C28" s="553"/>
      <c r="D28" s="553"/>
      <c r="E28" s="553"/>
      <c r="F28" s="553"/>
      <c r="H28" s="126"/>
      <c r="I28" s="554" t="s">
        <v>74</v>
      </c>
      <c r="J28" s="555"/>
      <c r="K28" s="555"/>
      <c r="L28" s="555"/>
      <c r="M28" s="555"/>
      <c r="N28" s="555"/>
      <c r="O28" s="555"/>
      <c r="P28" s="555"/>
      <c r="Q28" s="555"/>
      <c r="R28" s="555"/>
      <c r="S28" s="555"/>
      <c r="T28" s="555"/>
      <c r="U28" s="555"/>
      <c r="V28" s="127"/>
      <c r="W28" s="126" t="s">
        <v>43</v>
      </c>
      <c r="X28" s="128" t="s">
        <v>75</v>
      </c>
      <c r="Y28" s="128"/>
      <c r="AC28" s="129"/>
      <c r="AD28" s="128"/>
      <c r="AM28" s="130"/>
      <c r="AN28" s="128"/>
      <c r="AQ28" s="126" t="s">
        <v>39</v>
      </c>
      <c r="AR28" s="128" t="s">
        <v>79</v>
      </c>
      <c r="AS28" s="128"/>
      <c r="AT28" s="128"/>
    </row>
    <row r="29" spans="1:60" s="125" customFormat="1" thickBot="1" x14ac:dyDescent="0.25">
      <c r="A29" s="131" t="s">
        <v>115</v>
      </c>
      <c r="B29" s="132"/>
      <c r="C29" s="132"/>
      <c r="D29" s="132"/>
      <c r="E29" s="132"/>
      <c r="F29" s="132"/>
      <c r="H29" s="133"/>
      <c r="I29" s="134" t="s">
        <v>116</v>
      </c>
      <c r="J29" s="133"/>
      <c r="K29" s="133"/>
      <c r="N29" s="133"/>
      <c r="O29" s="133"/>
      <c r="P29" s="133"/>
      <c r="Q29" s="133"/>
      <c r="R29" s="133"/>
      <c r="S29" s="133"/>
      <c r="T29" s="133"/>
      <c r="U29" s="135"/>
      <c r="V29" s="135"/>
      <c r="W29" s="128" t="s">
        <v>1</v>
      </c>
      <c r="X29" s="128" t="s">
        <v>61</v>
      </c>
      <c r="Y29" s="128"/>
      <c r="Z29" s="128"/>
      <c r="AB29" s="128"/>
      <c r="AC29" s="128"/>
      <c r="AD29" s="136"/>
      <c r="AE29" s="128"/>
      <c r="AK29" s="128"/>
      <c r="AL29" s="128"/>
      <c r="AM29" s="128"/>
      <c r="AN29" s="128"/>
      <c r="AO29" s="128"/>
      <c r="AP29" s="128"/>
      <c r="AQ29" s="128"/>
      <c r="AR29" s="128" t="s">
        <v>80</v>
      </c>
      <c r="AS29" s="130"/>
      <c r="AT29" s="130"/>
      <c r="AU29" s="137"/>
      <c r="BC29" s="128"/>
    </row>
    <row r="30" spans="1:60" s="125" customFormat="1" thickBot="1" x14ac:dyDescent="0.25">
      <c r="A30" s="128"/>
      <c r="B30" s="128"/>
      <c r="C30" s="128"/>
      <c r="D30" s="128"/>
      <c r="E30" s="128"/>
      <c r="F30" s="128"/>
      <c r="H30" s="138" t="s">
        <v>44</v>
      </c>
      <c r="I30" s="128" t="s">
        <v>100</v>
      </c>
      <c r="J30" s="128"/>
      <c r="K30" s="135"/>
      <c r="N30" s="128"/>
      <c r="O30" s="128"/>
      <c r="P30" s="128"/>
      <c r="Q30" s="128"/>
      <c r="R30" s="128"/>
      <c r="S30" s="128"/>
      <c r="T30" s="128"/>
      <c r="U30" s="128"/>
      <c r="V30" s="128"/>
      <c r="W30" s="126" t="s">
        <v>33</v>
      </c>
      <c r="X30" s="128" t="s">
        <v>76</v>
      </c>
      <c r="Y30" s="128"/>
      <c r="Z30" s="135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6" t="s">
        <v>36</v>
      </c>
      <c r="AR30" s="128" t="s">
        <v>104</v>
      </c>
      <c r="BF30" s="128"/>
      <c r="BG30" s="128"/>
      <c r="BH30" s="128"/>
    </row>
    <row r="31" spans="1:60" s="125" customFormat="1" thickBot="1" x14ac:dyDescent="0.25">
      <c r="A31" s="128"/>
      <c r="B31" s="128"/>
      <c r="H31" s="128" t="s">
        <v>1</v>
      </c>
      <c r="I31" s="128" t="s">
        <v>117</v>
      </c>
      <c r="J31" s="128"/>
      <c r="K31" s="128"/>
      <c r="R31" s="135"/>
      <c r="S31" s="128"/>
      <c r="W31" s="128" t="s">
        <v>1</v>
      </c>
      <c r="X31" s="128" t="s">
        <v>97</v>
      </c>
      <c r="Y31" s="128"/>
      <c r="Z31" s="128"/>
      <c r="AC31" s="128"/>
      <c r="AJ31" s="128"/>
      <c r="AK31" s="128"/>
      <c r="AL31" s="128"/>
      <c r="AR31" s="125" t="s">
        <v>81</v>
      </c>
      <c r="BH31" s="128"/>
    </row>
    <row r="32" spans="1:60" s="125" customFormat="1" thickBot="1" x14ac:dyDescent="0.25">
      <c r="A32" s="128"/>
      <c r="B32" s="128"/>
      <c r="H32" s="138"/>
      <c r="I32" s="135" t="s">
        <v>101</v>
      </c>
      <c r="J32" s="135"/>
      <c r="K32" s="135"/>
      <c r="N32" s="135"/>
      <c r="O32" s="135"/>
      <c r="R32" s="128"/>
      <c r="S32" s="128"/>
      <c r="W32" s="139" t="s">
        <v>34</v>
      </c>
      <c r="X32" s="130" t="s">
        <v>77</v>
      </c>
      <c r="Y32" s="130"/>
      <c r="Z32" s="130"/>
      <c r="AB32" s="130"/>
      <c r="AC32" s="130"/>
      <c r="AD32" s="130"/>
      <c r="AE32" s="130"/>
      <c r="AF32" s="128"/>
      <c r="AG32" s="140"/>
      <c r="AJ32" s="128"/>
      <c r="AK32" s="128"/>
      <c r="AL32" s="130"/>
      <c r="AM32" s="130"/>
      <c r="AN32" s="141"/>
      <c r="AO32" s="141"/>
      <c r="AP32" s="141"/>
      <c r="BD32" s="130"/>
      <c r="BE32" s="129"/>
      <c r="BF32" s="128"/>
      <c r="BG32" s="128"/>
      <c r="BH32" s="128"/>
    </row>
    <row r="33" spans="2:58" s="125" customFormat="1" thickBot="1" x14ac:dyDescent="0.25">
      <c r="I33" s="125" t="s">
        <v>60</v>
      </c>
      <c r="X33" s="125" t="s">
        <v>98</v>
      </c>
      <c r="AQ33" s="126" t="s">
        <v>37</v>
      </c>
      <c r="AR33" s="128" t="s">
        <v>105</v>
      </c>
      <c r="AT33" s="128"/>
      <c r="AU33" s="128"/>
      <c r="BD33" s="128"/>
      <c r="BE33" s="128"/>
    </row>
    <row r="34" spans="2:58" s="125" customFormat="1" thickBot="1" x14ac:dyDescent="0.25">
      <c r="H34" s="139" t="s">
        <v>32</v>
      </c>
      <c r="I34" s="142" t="s">
        <v>102</v>
      </c>
      <c r="J34" s="130"/>
      <c r="K34" s="130"/>
      <c r="W34" s="126" t="s">
        <v>38</v>
      </c>
      <c r="X34" s="130" t="s">
        <v>103</v>
      </c>
      <c r="Y34" s="130"/>
      <c r="Z34" s="130"/>
      <c r="AB34" s="130"/>
      <c r="AC34" s="130"/>
      <c r="AI34" s="126" t="s">
        <v>41</v>
      </c>
      <c r="AJ34" s="130" t="s">
        <v>78</v>
      </c>
      <c r="AK34" s="130"/>
      <c r="AM34" s="135"/>
      <c r="AR34" s="125" t="s">
        <v>119</v>
      </c>
    </row>
    <row r="35" spans="2:58" s="116" customFormat="1" ht="15" x14ac:dyDescent="0.2">
      <c r="X35" s="549" t="s">
        <v>118</v>
      </c>
      <c r="Y35" s="549"/>
      <c r="Z35" s="549"/>
      <c r="AA35" s="549"/>
      <c r="AB35" s="549"/>
      <c r="AC35" s="549"/>
      <c r="AD35" s="549"/>
      <c r="AE35" s="549"/>
      <c r="AF35" s="549"/>
      <c r="AJ35" s="125" t="s">
        <v>62</v>
      </c>
      <c r="AU35" s="121"/>
      <c r="AV35" s="121"/>
      <c r="AW35" s="121"/>
      <c r="AX35" s="121"/>
      <c r="AY35" s="121"/>
    </row>
    <row r="36" spans="2:58" s="143" customFormat="1" ht="22.5" customHeight="1" x14ac:dyDescent="0.2">
      <c r="B36" s="144"/>
      <c r="O36" s="145"/>
      <c r="P36" s="145"/>
      <c r="AE36" s="144"/>
      <c r="AT36" s="144"/>
    </row>
    <row r="37" spans="2:58" s="143" customFormat="1" ht="22.5" customHeight="1" x14ac:dyDescent="0.2"/>
    <row r="38" spans="2:58" s="143" customFormat="1" ht="24.75" customHeight="1" x14ac:dyDescent="0.2">
      <c r="O38" s="96"/>
      <c r="P38" s="96"/>
      <c r="Q38" s="96"/>
      <c r="R38" s="96"/>
      <c r="S38" s="96"/>
      <c r="T38" s="96"/>
      <c r="U38" s="96"/>
      <c r="V38" s="96"/>
      <c r="W38" s="146"/>
      <c r="AT38" s="144"/>
      <c r="BF38" s="96"/>
    </row>
    <row r="39" spans="2:58" s="143" customFormat="1" ht="27.75" customHeight="1" x14ac:dyDescent="0.2"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147"/>
      <c r="Y39" s="148"/>
      <c r="Z39" s="148"/>
      <c r="AA39" s="148"/>
      <c r="AB39" s="121"/>
      <c r="AC39" s="121"/>
      <c r="AD39" s="121"/>
      <c r="AH39" s="121"/>
      <c r="AI39" s="122"/>
      <c r="AJ39" s="121"/>
      <c r="AK39" s="121"/>
      <c r="AT39" s="144"/>
    </row>
    <row r="40" spans="2:58" s="143" customFormat="1" ht="24.75" customHeight="1" x14ac:dyDescent="0.2">
      <c r="P40" s="96"/>
      <c r="Q40" s="96"/>
      <c r="R40" s="124"/>
      <c r="S40" s="149"/>
      <c r="T40" s="149"/>
      <c r="U40" s="149"/>
      <c r="V40" s="149"/>
      <c r="W40" s="149"/>
      <c r="AE40" s="144"/>
      <c r="AT40" s="150"/>
    </row>
    <row r="41" spans="2:58" s="143" customFormat="1" x14ac:dyDescent="0.2"/>
    <row r="42" spans="2:58" s="143" customFormat="1" ht="24.75" customHeight="1" x14ac:dyDescent="0.2">
      <c r="E42" s="144"/>
      <c r="AD42" s="147"/>
      <c r="AE42" s="147"/>
      <c r="AF42" s="147"/>
      <c r="AG42" s="147"/>
      <c r="AH42" s="147"/>
      <c r="AI42" s="96"/>
    </row>
  </sheetData>
  <mergeCells count="35">
    <mergeCell ref="A1:BH1"/>
    <mergeCell ref="K18:N18"/>
    <mergeCell ref="O18:S18"/>
    <mergeCell ref="A9:Y9"/>
    <mergeCell ref="A6:Y6"/>
    <mergeCell ref="A4:BH4"/>
    <mergeCell ref="A15:Y15"/>
    <mergeCell ref="A2:BH2"/>
    <mergeCell ref="A3:BH3"/>
    <mergeCell ref="A14:Y14"/>
    <mergeCell ref="A13:Y13"/>
    <mergeCell ref="A17:BA17"/>
    <mergeCell ref="BB17:BH17"/>
    <mergeCell ref="A27:F27"/>
    <mergeCell ref="A28:F28"/>
    <mergeCell ref="I28:U28"/>
    <mergeCell ref="BG18:BG21"/>
    <mergeCell ref="BH18:BH21"/>
    <mergeCell ref="BE18:BE21"/>
    <mergeCell ref="BF18:BF21"/>
    <mergeCell ref="BB18:BB21"/>
    <mergeCell ref="BC18:BC21"/>
    <mergeCell ref="BD18:BD21"/>
    <mergeCell ref="X18:AA18"/>
    <mergeCell ref="AO18:AR18"/>
    <mergeCell ref="AS18:AW18"/>
    <mergeCell ref="A18:A21"/>
    <mergeCell ref="B18:F18"/>
    <mergeCell ref="G18:J18"/>
    <mergeCell ref="X35:AF35"/>
    <mergeCell ref="AX18:BA18"/>
    <mergeCell ref="T18:W18"/>
    <mergeCell ref="AB18:AF18"/>
    <mergeCell ref="AG18:AJ18"/>
    <mergeCell ref="AK18:AN18"/>
  </mergeCells>
  <printOptions horizontalCentered="1" verticalCentered="1"/>
  <pageMargins left="0.19685039370078741" right="0.19685039370078741" top="0.78740157480314965" bottom="0.19685039370078741" header="0" footer="0"/>
  <pageSetup paperSize="9" scale="8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8"/>
  <sheetViews>
    <sheetView showGridLines="0" topLeftCell="A47" zoomScale="70" zoomScaleNormal="70" zoomScaleSheetLayoutView="50" workbookViewId="0">
      <selection activeCell="AV62" sqref="AV62"/>
    </sheetView>
  </sheetViews>
  <sheetFormatPr defaultRowHeight="12.75" x14ac:dyDescent="0.2"/>
  <cols>
    <col min="1" max="1" width="11.42578125" style="151" customWidth="1"/>
    <col min="2" max="2" width="109.28515625" style="151" customWidth="1"/>
    <col min="3" max="3" width="9.7109375" style="151" customWidth="1"/>
    <col min="4" max="4" width="7.7109375" style="151" customWidth="1"/>
    <col min="5" max="5" width="8.42578125" style="151" customWidth="1"/>
    <col min="6" max="6" width="6.5703125" style="151" customWidth="1"/>
    <col min="7" max="8" width="5.7109375" style="151" customWidth="1"/>
    <col min="9" max="9" width="7.140625" style="151" customWidth="1"/>
    <col min="10" max="10" width="8.28515625" style="151" customWidth="1"/>
    <col min="11" max="13" width="4.42578125" style="151" customWidth="1"/>
    <col min="14" max="14" width="5.28515625" style="151" customWidth="1"/>
    <col min="15" max="17" width="4.42578125" style="151" customWidth="1"/>
    <col min="18" max="18" width="5" style="151" customWidth="1"/>
    <col min="19" max="42" width="4.42578125" style="151" customWidth="1"/>
    <col min="43" max="46" width="6" style="151" customWidth="1"/>
    <col min="47" max="47" width="13.140625" style="151" customWidth="1"/>
    <col min="48" max="16384" width="9.140625" style="151"/>
  </cols>
  <sheetData>
    <row r="1" spans="1:46" s="221" customFormat="1" ht="55.5" customHeight="1" thickBot="1" x14ac:dyDescent="0.3">
      <c r="A1" s="604" t="s">
        <v>137</v>
      </c>
      <c r="B1" s="607" t="s">
        <v>176</v>
      </c>
      <c r="C1" s="613" t="s">
        <v>63</v>
      </c>
      <c r="D1" s="632" t="s">
        <v>124</v>
      </c>
      <c r="E1" s="633"/>
      <c r="F1" s="638" t="s">
        <v>125</v>
      </c>
      <c r="G1" s="639"/>
      <c r="H1" s="639"/>
      <c r="I1" s="639"/>
      <c r="J1" s="640"/>
      <c r="K1" s="610" t="s">
        <v>131</v>
      </c>
      <c r="L1" s="611"/>
      <c r="M1" s="611"/>
      <c r="N1" s="611"/>
      <c r="O1" s="611"/>
      <c r="P1" s="611"/>
      <c r="Q1" s="611"/>
      <c r="R1" s="612"/>
      <c r="S1" s="610" t="s">
        <v>132</v>
      </c>
      <c r="T1" s="611"/>
      <c r="U1" s="611"/>
      <c r="V1" s="611"/>
      <c r="W1" s="611"/>
      <c r="X1" s="611"/>
      <c r="Y1" s="611"/>
      <c r="Z1" s="612"/>
      <c r="AA1" s="610" t="s">
        <v>133</v>
      </c>
      <c r="AB1" s="611"/>
      <c r="AC1" s="611"/>
      <c r="AD1" s="611"/>
      <c r="AE1" s="611"/>
      <c r="AF1" s="611"/>
      <c r="AG1" s="611"/>
      <c r="AH1" s="612"/>
      <c r="AI1" s="610" t="s">
        <v>134</v>
      </c>
      <c r="AJ1" s="611"/>
      <c r="AK1" s="611"/>
      <c r="AL1" s="611"/>
      <c r="AM1" s="611"/>
      <c r="AN1" s="611"/>
      <c r="AO1" s="611"/>
      <c r="AP1" s="612"/>
      <c r="AQ1" s="610" t="s">
        <v>152</v>
      </c>
      <c r="AR1" s="611"/>
      <c r="AS1" s="611"/>
      <c r="AT1" s="649"/>
    </row>
    <row r="2" spans="1:46" s="221" customFormat="1" ht="52.5" customHeight="1" thickBot="1" x14ac:dyDescent="0.3">
      <c r="A2" s="605"/>
      <c r="B2" s="608"/>
      <c r="C2" s="614"/>
      <c r="D2" s="634"/>
      <c r="E2" s="635"/>
      <c r="F2" s="641" t="s">
        <v>136</v>
      </c>
      <c r="G2" s="643" t="s">
        <v>126</v>
      </c>
      <c r="H2" s="644"/>
      <c r="I2" s="644"/>
      <c r="J2" s="623" t="s">
        <v>128</v>
      </c>
      <c r="K2" s="615" t="s">
        <v>144</v>
      </c>
      <c r="L2" s="615"/>
      <c r="M2" s="615"/>
      <c r="N2" s="616"/>
      <c r="O2" s="615" t="s">
        <v>148</v>
      </c>
      <c r="P2" s="615"/>
      <c r="Q2" s="615"/>
      <c r="R2" s="616"/>
      <c r="S2" s="615" t="s">
        <v>145</v>
      </c>
      <c r="T2" s="615"/>
      <c r="U2" s="615"/>
      <c r="V2" s="616"/>
      <c r="W2" s="615" t="s">
        <v>149</v>
      </c>
      <c r="X2" s="615"/>
      <c r="Y2" s="615"/>
      <c r="Z2" s="616"/>
      <c r="AA2" s="615" t="s">
        <v>146</v>
      </c>
      <c r="AB2" s="615"/>
      <c r="AC2" s="615"/>
      <c r="AD2" s="616"/>
      <c r="AE2" s="615" t="s">
        <v>150</v>
      </c>
      <c r="AF2" s="615"/>
      <c r="AG2" s="615"/>
      <c r="AH2" s="616"/>
      <c r="AI2" s="615" t="s">
        <v>147</v>
      </c>
      <c r="AJ2" s="615"/>
      <c r="AK2" s="615"/>
      <c r="AL2" s="616"/>
      <c r="AM2" s="615" t="s">
        <v>151</v>
      </c>
      <c r="AN2" s="615"/>
      <c r="AO2" s="615"/>
      <c r="AP2" s="616"/>
      <c r="AQ2" s="650"/>
      <c r="AR2" s="651"/>
      <c r="AS2" s="651"/>
      <c r="AT2" s="652"/>
    </row>
    <row r="3" spans="1:46" s="221" customFormat="1" ht="32.25" customHeight="1" thickBot="1" x14ac:dyDescent="0.3">
      <c r="A3" s="605"/>
      <c r="B3" s="608"/>
      <c r="C3" s="614"/>
      <c r="D3" s="636"/>
      <c r="E3" s="637"/>
      <c r="F3" s="641"/>
      <c r="G3" s="602" t="s">
        <v>127</v>
      </c>
      <c r="H3" s="584" t="s">
        <v>135</v>
      </c>
      <c r="I3" s="602" t="s">
        <v>129</v>
      </c>
      <c r="J3" s="624"/>
      <c r="K3" s="602" t="s">
        <v>141</v>
      </c>
      <c r="L3" s="584" t="s">
        <v>142</v>
      </c>
      <c r="M3" s="602" t="s">
        <v>143</v>
      </c>
      <c r="N3" s="600" t="s">
        <v>130</v>
      </c>
      <c r="O3" s="602" t="s">
        <v>141</v>
      </c>
      <c r="P3" s="584" t="s">
        <v>142</v>
      </c>
      <c r="Q3" s="602" t="s">
        <v>143</v>
      </c>
      <c r="R3" s="600" t="s">
        <v>130</v>
      </c>
      <c r="S3" s="602" t="s">
        <v>141</v>
      </c>
      <c r="T3" s="584" t="s">
        <v>142</v>
      </c>
      <c r="U3" s="602" t="s">
        <v>143</v>
      </c>
      <c r="V3" s="600" t="s">
        <v>130</v>
      </c>
      <c r="W3" s="602" t="s">
        <v>141</v>
      </c>
      <c r="X3" s="584" t="s">
        <v>142</v>
      </c>
      <c r="Y3" s="602" t="s">
        <v>143</v>
      </c>
      <c r="Z3" s="600" t="s">
        <v>130</v>
      </c>
      <c r="AA3" s="602" t="s">
        <v>141</v>
      </c>
      <c r="AB3" s="584" t="s">
        <v>142</v>
      </c>
      <c r="AC3" s="602" t="s">
        <v>143</v>
      </c>
      <c r="AD3" s="600" t="s">
        <v>130</v>
      </c>
      <c r="AE3" s="602" t="s">
        <v>141</v>
      </c>
      <c r="AF3" s="584" t="s">
        <v>142</v>
      </c>
      <c r="AG3" s="602" t="s">
        <v>143</v>
      </c>
      <c r="AH3" s="600" t="s">
        <v>130</v>
      </c>
      <c r="AI3" s="602" t="s">
        <v>141</v>
      </c>
      <c r="AJ3" s="584" t="s">
        <v>142</v>
      </c>
      <c r="AK3" s="602" t="s">
        <v>143</v>
      </c>
      <c r="AL3" s="600" t="s">
        <v>130</v>
      </c>
      <c r="AM3" s="602" t="s">
        <v>141</v>
      </c>
      <c r="AN3" s="584" t="s">
        <v>142</v>
      </c>
      <c r="AO3" s="602" t="s">
        <v>143</v>
      </c>
      <c r="AP3" s="600" t="s">
        <v>130</v>
      </c>
      <c r="AQ3" s="614" t="s">
        <v>153</v>
      </c>
      <c r="AR3" s="613" t="s">
        <v>154</v>
      </c>
      <c r="AS3" s="619" t="s">
        <v>161</v>
      </c>
      <c r="AT3" s="613" t="s">
        <v>162</v>
      </c>
    </row>
    <row r="4" spans="1:46" s="221" customFormat="1" ht="136.5" customHeight="1" thickBot="1" x14ac:dyDescent="0.3">
      <c r="A4" s="606"/>
      <c r="B4" s="609"/>
      <c r="C4" s="614"/>
      <c r="D4" s="248" t="s">
        <v>138</v>
      </c>
      <c r="E4" s="248" t="s">
        <v>139</v>
      </c>
      <c r="F4" s="642"/>
      <c r="G4" s="603"/>
      <c r="H4" s="585"/>
      <c r="I4" s="603"/>
      <c r="J4" s="625"/>
      <c r="K4" s="603"/>
      <c r="L4" s="585"/>
      <c r="M4" s="603"/>
      <c r="N4" s="601"/>
      <c r="O4" s="603"/>
      <c r="P4" s="585"/>
      <c r="Q4" s="603"/>
      <c r="R4" s="601"/>
      <c r="S4" s="603"/>
      <c r="T4" s="585"/>
      <c r="U4" s="603"/>
      <c r="V4" s="601"/>
      <c r="W4" s="603"/>
      <c r="X4" s="585"/>
      <c r="Y4" s="603"/>
      <c r="Z4" s="601"/>
      <c r="AA4" s="603"/>
      <c r="AB4" s="585"/>
      <c r="AC4" s="603"/>
      <c r="AD4" s="601"/>
      <c r="AE4" s="603"/>
      <c r="AF4" s="585"/>
      <c r="AG4" s="603"/>
      <c r="AH4" s="601"/>
      <c r="AI4" s="603"/>
      <c r="AJ4" s="585"/>
      <c r="AK4" s="603"/>
      <c r="AL4" s="601"/>
      <c r="AM4" s="603"/>
      <c r="AN4" s="585"/>
      <c r="AO4" s="603"/>
      <c r="AP4" s="601"/>
      <c r="AQ4" s="614"/>
      <c r="AR4" s="653"/>
      <c r="AS4" s="619"/>
      <c r="AT4" s="614"/>
    </row>
    <row r="5" spans="1:46" s="152" customFormat="1" ht="21" customHeight="1" thickBot="1" x14ac:dyDescent="0.35">
      <c r="A5" s="171" t="s">
        <v>313</v>
      </c>
      <c r="B5" s="591" t="s">
        <v>163</v>
      </c>
      <c r="C5" s="592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  <c r="AC5" s="592"/>
      <c r="AD5" s="592"/>
      <c r="AE5" s="592"/>
      <c r="AF5" s="592"/>
      <c r="AG5" s="592"/>
      <c r="AH5" s="592"/>
      <c r="AI5" s="592"/>
      <c r="AJ5" s="592"/>
      <c r="AK5" s="592"/>
      <c r="AL5" s="592"/>
      <c r="AM5" s="592"/>
      <c r="AN5" s="592"/>
      <c r="AO5" s="592"/>
      <c r="AP5" s="592"/>
      <c r="AQ5" s="592"/>
      <c r="AR5" s="592"/>
      <c r="AS5" s="592"/>
      <c r="AT5" s="593"/>
    </row>
    <row r="6" spans="1:46" s="152" customFormat="1" ht="36.75" customHeight="1" thickBot="1" x14ac:dyDescent="0.35">
      <c r="A6" s="444" t="s">
        <v>264</v>
      </c>
      <c r="B6" s="359" t="s">
        <v>196</v>
      </c>
      <c r="C6" s="453"/>
      <c r="D6" s="454">
        <f>SUM(D7:D13)</f>
        <v>28</v>
      </c>
      <c r="E6" s="454">
        <f t="shared" ref="E6:E14" si="0">D6*30</f>
        <v>840</v>
      </c>
      <c r="F6" s="455"/>
      <c r="G6" s="472"/>
      <c r="H6" s="472"/>
      <c r="I6" s="472"/>
      <c r="J6" s="473"/>
      <c r="K6" s="474"/>
      <c r="L6" s="469"/>
      <c r="M6" s="475"/>
      <c r="N6" s="467">
        <f>SUM(N7:N13)</f>
        <v>8</v>
      </c>
      <c r="O6" s="468"/>
      <c r="P6" s="469"/>
      <c r="Q6" s="470"/>
      <c r="R6" s="466">
        <f>SUM(R7:R13)</f>
        <v>10</v>
      </c>
      <c r="S6" s="468"/>
      <c r="T6" s="469"/>
      <c r="U6" s="470"/>
      <c r="V6" s="454">
        <f>SUM(V7:V13)</f>
        <v>10</v>
      </c>
      <c r="W6" s="468"/>
      <c r="X6" s="469"/>
      <c r="Y6" s="470"/>
      <c r="Z6" s="466">
        <f>SUM(Z7:Z13)</f>
        <v>0</v>
      </c>
      <c r="AA6" s="468"/>
      <c r="AB6" s="469"/>
      <c r="AC6" s="470"/>
      <c r="AD6" s="454">
        <f>SUM(AD7:AD13)</f>
        <v>0</v>
      </c>
      <c r="AE6" s="471"/>
      <c r="AF6" s="469"/>
      <c r="AG6" s="470"/>
      <c r="AH6" s="454">
        <f>AH7+AH8+AH10+AH9+AH11+AH12+AH13</f>
        <v>0</v>
      </c>
      <c r="AI6" s="471"/>
      <c r="AJ6" s="469"/>
      <c r="AK6" s="470"/>
      <c r="AL6" s="454">
        <v>0</v>
      </c>
      <c r="AM6" s="468"/>
      <c r="AN6" s="469"/>
      <c r="AO6" s="470"/>
      <c r="AP6" s="454">
        <v>0</v>
      </c>
      <c r="AQ6" s="463"/>
      <c r="AR6" s="464"/>
      <c r="AS6" s="161"/>
      <c r="AT6" s="160"/>
    </row>
    <row r="7" spans="1:46" s="48" customFormat="1" ht="21" customHeight="1" x14ac:dyDescent="0.3">
      <c r="A7" s="443" t="s">
        <v>257</v>
      </c>
      <c r="B7" s="23" t="s">
        <v>317</v>
      </c>
      <c r="C7" s="24" t="s">
        <v>51</v>
      </c>
      <c r="D7" s="269">
        <v>8</v>
      </c>
      <c r="E7" s="270">
        <f t="shared" si="0"/>
        <v>240</v>
      </c>
      <c r="F7" s="271">
        <f t="shared" ref="F7:F13" si="1">G7+H7+I7</f>
        <v>128</v>
      </c>
      <c r="G7" s="272"/>
      <c r="H7" s="272"/>
      <c r="I7" s="272">
        <f>M7*16+Q7*16</f>
        <v>128</v>
      </c>
      <c r="J7" s="273">
        <f t="shared" ref="J7:J14" si="2">E7-F7</f>
        <v>112</v>
      </c>
      <c r="K7" s="392"/>
      <c r="L7" s="272"/>
      <c r="M7" s="393">
        <v>4</v>
      </c>
      <c r="N7" s="394">
        <v>4</v>
      </c>
      <c r="O7" s="392"/>
      <c r="P7" s="272"/>
      <c r="Q7" s="393">
        <v>4</v>
      </c>
      <c r="R7" s="394">
        <v>4</v>
      </c>
      <c r="S7" s="395"/>
      <c r="T7" s="272"/>
      <c r="U7" s="396"/>
      <c r="V7" s="270"/>
      <c r="W7" s="392"/>
      <c r="X7" s="272"/>
      <c r="Y7" s="397"/>
      <c r="Z7" s="398"/>
      <c r="AA7" s="395"/>
      <c r="AB7" s="272"/>
      <c r="AC7" s="396"/>
      <c r="AD7" s="270"/>
      <c r="AE7" s="271"/>
      <c r="AF7" s="26"/>
      <c r="AG7" s="27"/>
      <c r="AH7" s="24"/>
      <c r="AI7" s="399"/>
      <c r="AJ7" s="26"/>
      <c r="AK7" s="27"/>
      <c r="AL7" s="24"/>
      <c r="AM7" s="25"/>
      <c r="AN7" s="26"/>
      <c r="AO7" s="27"/>
      <c r="AP7" s="24"/>
      <c r="AQ7" s="269">
        <v>1.2</v>
      </c>
      <c r="AR7" s="162"/>
      <c r="AS7" s="162"/>
      <c r="AT7" s="269">
        <v>3</v>
      </c>
    </row>
    <row r="8" spans="1:46" s="48" customFormat="1" ht="21" customHeight="1" x14ac:dyDescent="0.3">
      <c r="A8" s="22" t="s">
        <v>258</v>
      </c>
      <c r="B8" s="23" t="s">
        <v>318</v>
      </c>
      <c r="C8" s="14" t="s">
        <v>52</v>
      </c>
      <c r="D8" s="37">
        <v>4</v>
      </c>
      <c r="E8" s="21">
        <f t="shared" si="0"/>
        <v>120</v>
      </c>
      <c r="F8" s="274">
        <f t="shared" si="1"/>
        <v>64</v>
      </c>
      <c r="G8" s="275"/>
      <c r="H8" s="275"/>
      <c r="I8" s="275">
        <f>M8*16+Q8*16</f>
        <v>64</v>
      </c>
      <c r="J8" s="276">
        <f t="shared" si="2"/>
        <v>56</v>
      </c>
      <c r="K8" s="400"/>
      <c r="L8" s="401"/>
      <c r="M8" s="402">
        <v>4</v>
      </c>
      <c r="N8" s="357">
        <v>4</v>
      </c>
      <c r="O8" s="400"/>
      <c r="P8" s="401"/>
      <c r="Q8" s="402"/>
      <c r="R8" s="357"/>
      <c r="S8" s="282"/>
      <c r="T8" s="403"/>
      <c r="U8" s="404"/>
      <c r="V8" s="405"/>
      <c r="W8" s="403"/>
      <c r="X8" s="403"/>
      <c r="Y8" s="406"/>
      <c r="Z8" s="405"/>
      <c r="AA8" s="403"/>
      <c r="AB8" s="403"/>
      <c r="AC8" s="406"/>
      <c r="AD8" s="405"/>
      <c r="AE8" s="407"/>
      <c r="AF8" s="30"/>
      <c r="AG8" s="31"/>
      <c r="AH8" s="14"/>
      <c r="AI8" s="373"/>
      <c r="AJ8" s="30"/>
      <c r="AK8" s="31"/>
      <c r="AL8" s="14"/>
      <c r="AM8" s="32"/>
      <c r="AN8" s="32"/>
      <c r="AO8" s="33"/>
      <c r="AP8" s="10"/>
      <c r="AQ8" s="293">
        <v>1</v>
      </c>
      <c r="AR8" s="163"/>
      <c r="AS8" s="169"/>
      <c r="AT8" s="269"/>
    </row>
    <row r="9" spans="1:46" s="48" customFormat="1" ht="21" customHeight="1" x14ac:dyDescent="0.3">
      <c r="A9" s="22" t="s">
        <v>259</v>
      </c>
      <c r="B9" s="23" t="s">
        <v>55</v>
      </c>
      <c r="C9" s="14" t="s">
        <v>53</v>
      </c>
      <c r="D9" s="21">
        <v>4</v>
      </c>
      <c r="E9" s="21">
        <f t="shared" si="0"/>
        <v>120</v>
      </c>
      <c r="F9" s="274">
        <f t="shared" si="1"/>
        <v>64</v>
      </c>
      <c r="G9" s="275"/>
      <c r="H9" s="275"/>
      <c r="I9" s="275">
        <f>M9*16+Q9*16</f>
        <v>64</v>
      </c>
      <c r="J9" s="276">
        <f t="shared" si="2"/>
        <v>56</v>
      </c>
      <c r="K9" s="354"/>
      <c r="L9" s="275"/>
      <c r="M9" s="358"/>
      <c r="N9" s="357"/>
      <c r="O9" s="354"/>
      <c r="P9" s="275"/>
      <c r="Q9" s="358">
        <v>4</v>
      </c>
      <c r="R9" s="357">
        <v>4</v>
      </c>
      <c r="S9" s="277"/>
      <c r="T9" s="275"/>
      <c r="U9" s="279"/>
      <c r="V9" s="21"/>
      <c r="W9" s="277"/>
      <c r="X9" s="275"/>
      <c r="Y9" s="279"/>
      <c r="Z9" s="21"/>
      <c r="AA9" s="277"/>
      <c r="AB9" s="275"/>
      <c r="AC9" s="279"/>
      <c r="AD9" s="21"/>
      <c r="AE9" s="274"/>
      <c r="AF9" s="30"/>
      <c r="AG9" s="31"/>
      <c r="AH9" s="14"/>
      <c r="AI9" s="373"/>
      <c r="AJ9" s="30"/>
      <c r="AK9" s="31"/>
      <c r="AL9" s="14"/>
      <c r="AM9" s="29"/>
      <c r="AN9" s="30"/>
      <c r="AO9" s="31"/>
      <c r="AP9" s="14"/>
      <c r="AQ9" s="21">
        <v>2</v>
      </c>
      <c r="AR9" s="35"/>
      <c r="AS9" s="35"/>
      <c r="AT9" s="37"/>
    </row>
    <row r="10" spans="1:46" s="48" customFormat="1" ht="21" customHeight="1" x14ac:dyDescent="0.3">
      <c r="A10" s="22" t="s">
        <v>260</v>
      </c>
      <c r="B10" s="23" t="s">
        <v>195</v>
      </c>
      <c r="C10" s="14" t="s">
        <v>54</v>
      </c>
      <c r="D10" s="37">
        <v>4</v>
      </c>
      <c r="E10" s="21">
        <f t="shared" si="0"/>
        <v>120</v>
      </c>
      <c r="F10" s="274">
        <f t="shared" si="1"/>
        <v>64</v>
      </c>
      <c r="G10" s="275">
        <v>32</v>
      </c>
      <c r="H10" s="275"/>
      <c r="I10" s="275">
        <v>32</v>
      </c>
      <c r="J10" s="276">
        <f t="shared" si="2"/>
        <v>56</v>
      </c>
      <c r="K10" s="277"/>
      <c r="L10" s="275"/>
      <c r="M10" s="358"/>
      <c r="N10" s="37"/>
      <c r="O10" s="277"/>
      <c r="P10" s="275"/>
      <c r="Q10" s="358"/>
      <c r="R10" s="37"/>
      <c r="S10" s="277">
        <v>2</v>
      </c>
      <c r="T10" s="275"/>
      <c r="U10" s="358">
        <v>2</v>
      </c>
      <c r="V10" s="37">
        <f>U10+S10</f>
        <v>4</v>
      </c>
      <c r="W10" s="277"/>
      <c r="X10" s="275"/>
      <c r="Y10" s="358"/>
      <c r="Z10" s="37"/>
      <c r="AA10" s="277"/>
      <c r="AB10" s="275"/>
      <c r="AC10" s="279"/>
      <c r="AD10" s="21"/>
      <c r="AE10" s="274"/>
      <c r="AF10" s="30"/>
      <c r="AG10" s="31"/>
      <c r="AH10" s="14"/>
      <c r="AI10" s="373"/>
      <c r="AJ10" s="30"/>
      <c r="AK10" s="31"/>
      <c r="AL10" s="14"/>
      <c r="AM10" s="29"/>
      <c r="AN10" s="30"/>
      <c r="AO10" s="31"/>
      <c r="AP10" s="14"/>
      <c r="AQ10" s="21">
        <v>3</v>
      </c>
      <c r="AR10" s="164"/>
      <c r="AS10" s="164"/>
      <c r="AT10" s="383">
        <v>3</v>
      </c>
    </row>
    <row r="11" spans="1:46" s="48" customFormat="1" ht="21" customHeight="1" x14ac:dyDescent="0.3">
      <c r="A11" s="22" t="s">
        <v>261</v>
      </c>
      <c r="B11" s="237" t="s">
        <v>201</v>
      </c>
      <c r="C11" s="14" t="s">
        <v>54</v>
      </c>
      <c r="D11" s="278">
        <v>4</v>
      </c>
      <c r="E11" s="21">
        <f t="shared" si="0"/>
        <v>120</v>
      </c>
      <c r="F11" s="277">
        <f t="shared" si="1"/>
        <v>64</v>
      </c>
      <c r="G11" s="275">
        <v>32</v>
      </c>
      <c r="H11" s="275"/>
      <c r="I11" s="275">
        <v>32</v>
      </c>
      <c r="J11" s="279">
        <f t="shared" si="2"/>
        <v>56</v>
      </c>
      <c r="K11" s="280"/>
      <c r="L11" s="275"/>
      <c r="M11" s="358"/>
      <c r="N11" s="356"/>
      <c r="O11" s="354"/>
      <c r="P11" s="275"/>
      <c r="Q11" s="358"/>
      <c r="R11" s="356"/>
      <c r="S11" s="277">
        <v>2</v>
      </c>
      <c r="T11" s="275"/>
      <c r="U11" s="358">
        <v>2</v>
      </c>
      <c r="V11" s="37">
        <v>4</v>
      </c>
      <c r="W11" s="277"/>
      <c r="X11" s="275"/>
      <c r="Y11" s="358"/>
      <c r="Z11" s="37"/>
      <c r="AA11" s="277"/>
      <c r="AB11" s="275"/>
      <c r="AC11" s="279"/>
      <c r="AD11" s="21"/>
      <c r="AE11" s="274"/>
      <c r="AF11" s="30"/>
      <c r="AG11" s="31"/>
      <c r="AH11" s="14"/>
      <c r="AI11" s="373"/>
      <c r="AJ11" s="30"/>
      <c r="AK11" s="31"/>
      <c r="AL11" s="14"/>
      <c r="AM11" s="29"/>
      <c r="AN11" s="30"/>
      <c r="AO11" s="31"/>
      <c r="AP11" s="14"/>
      <c r="AQ11" s="159">
        <v>3</v>
      </c>
      <c r="AR11" s="164"/>
      <c r="AS11" s="164"/>
      <c r="AT11" s="383"/>
    </row>
    <row r="12" spans="1:46" s="11" customFormat="1" ht="21" customHeight="1" x14ac:dyDescent="0.3">
      <c r="A12" s="22" t="s">
        <v>262</v>
      </c>
      <c r="B12" s="36" t="s">
        <v>194</v>
      </c>
      <c r="C12" s="14" t="s">
        <v>54</v>
      </c>
      <c r="D12" s="278">
        <v>2</v>
      </c>
      <c r="E12" s="21">
        <f t="shared" si="0"/>
        <v>60</v>
      </c>
      <c r="F12" s="274">
        <f t="shared" si="1"/>
        <v>32</v>
      </c>
      <c r="G12" s="275">
        <v>16</v>
      </c>
      <c r="H12" s="275"/>
      <c r="I12" s="275">
        <v>16</v>
      </c>
      <c r="J12" s="276">
        <f t="shared" si="2"/>
        <v>28</v>
      </c>
      <c r="K12" s="280"/>
      <c r="L12" s="355"/>
      <c r="M12" s="276"/>
      <c r="N12" s="356"/>
      <c r="O12" s="280"/>
      <c r="P12" s="355"/>
      <c r="Q12" s="276"/>
      <c r="R12" s="356"/>
      <c r="S12" s="277">
        <v>1</v>
      </c>
      <c r="T12" s="355"/>
      <c r="U12" s="279">
        <v>1</v>
      </c>
      <c r="V12" s="37">
        <v>2</v>
      </c>
      <c r="W12" s="277"/>
      <c r="X12" s="355"/>
      <c r="Y12" s="279"/>
      <c r="Z12" s="37"/>
      <c r="AA12" s="277"/>
      <c r="AB12" s="355"/>
      <c r="AC12" s="279"/>
      <c r="AD12" s="37"/>
      <c r="AE12" s="280"/>
      <c r="AF12" s="368"/>
      <c r="AG12" s="372"/>
      <c r="AH12" s="28"/>
      <c r="AI12" s="367"/>
      <c r="AJ12" s="368"/>
      <c r="AK12" s="31"/>
      <c r="AL12" s="28"/>
      <c r="AM12" s="29"/>
      <c r="AN12" s="30"/>
      <c r="AO12" s="31"/>
      <c r="AP12" s="14"/>
      <c r="AQ12" s="293">
        <v>3</v>
      </c>
      <c r="AR12" s="35"/>
      <c r="AS12" s="35"/>
      <c r="AT12" s="37">
        <v>3</v>
      </c>
    </row>
    <row r="13" spans="1:46" s="48" customFormat="1" ht="21" customHeight="1" x14ac:dyDescent="0.3">
      <c r="A13" s="22" t="s">
        <v>263</v>
      </c>
      <c r="B13" s="351" t="s">
        <v>203</v>
      </c>
      <c r="C13" s="14" t="s">
        <v>54</v>
      </c>
      <c r="D13" s="278">
        <v>2</v>
      </c>
      <c r="E13" s="21">
        <f t="shared" si="0"/>
        <v>60</v>
      </c>
      <c r="F13" s="274">
        <f t="shared" si="1"/>
        <v>32</v>
      </c>
      <c r="G13" s="275">
        <v>16</v>
      </c>
      <c r="H13" s="275"/>
      <c r="I13" s="275">
        <v>16</v>
      </c>
      <c r="J13" s="276">
        <f t="shared" si="2"/>
        <v>28</v>
      </c>
      <c r="K13" s="277"/>
      <c r="L13" s="275"/>
      <c r="M13" s="358"/>
      <c r="N13" s="37"/>
      <c r="O13" s="277">
        <v>1</v>
      </c>
      <c r="P13" s="275"/>
      <c r="Q13" s="358">
        <v>1</v>
      </c>
      <c r="R13" s="37">
        <f>Q13+P13+O13</f>
        <v>2</v>
      </c>
      <c r="S13" s="277"/>
      <c r="T13" s="275"/>
      <c r="U13" s="358"/>
      <c r="V13" s="37"/>
      <c r="W13" s="277"/>
      <c r="X13" s="275"/>
      <c r="Y13" s="358"/>
      <c r="Z13" s="37"/>
      <c r="AA13" s="277"/>
      <c r="AB13" s="275"/>
      <c r="AC13" s="279"/>
      <c r="AD13" s="21"/>
      <c r="AE13" s="274"/>
      <c r="AF13" s="30"/>
      <c r="AG13" s="31"/>
      <c r="AH13" s="14"/>
      <c r="AI13" s="373"/>
      <c r="AJ13" s="30"/>
      <c r="AK13" s="31"/>
      <c r="AL13" s="14"/>
      <c r="AM13" s="29"/>
      <c r="AN13" s="30"/>
      <c r="AO13" s="31"/>
      <c r="AP13" s="14"/>
      <c r="AQ13" s="159">
        <v>2</v>
      </c>
      <c r="AR13" s="164"/>
      <c r="AS13" s="164"/>
      <c r="AT13" s="383"/>
    </row>
    <row r="14" spans="1:46" s="48" customFormat="1" ht="21" customHeight="1" thickBot="1" x14ac:dyDescent="0.35">
      <c r="A14" s="40" t="s">
        <v>205</v>
      </c>
      <c r="B14" s="497" t="s">
        <v>164</v>
      </c>
      <c r="C14" s="14"/>
      <c r="D14" s="278">
        <v>2</v>
      </c>
      <c r="E14" s="21">
        <f t="shared" si="0"/>
        <v>60</v>
      </c>
      <c r="F14" s="274">
        <f>I14+H14+G14</f>
        <v>32</v>
      </c>
      <c r="G14" s="275"/>
      <c r="H14" s="275"/>
      <c r="I14" s="275">
        <v>32</v>
      </c>
      <c r="J14" s="276">
        <f t="shared" si="2"/>
        <v>28</v>
      </c>
      <c r="K14" s="280">
        <v>1</v>
      </c>
      <c r="L14" s="355"/>
      <c r="M14" s="281">
        <v>1</v>
      </c>
      <c r="N14" s="383">
        <v>2</v>
      </c>
      <c r="O14" s="277"/>
      <c r="P14" s="275"/>
      <c r="Q14" s="358"/>
      <c r="R14" s="384"/>
      <c r="S14" s="280"/>
      <c r="T14" s="355"/>
      <c r="U14" s="276"/>
      <c r="V14" s="356"/>
      <c r="W14" s="277"/>
      <c r="X14" s="275"/>
      <c r="Y14" s="358"/>
      <c r="Z14" s="21"/>
      <c r="AA14" s="277"/>
      <c r="AB14" s="275"/>
      <c r="AC14" s="279"/>
      <c r="AD14" s="21"/>
      <c r="AE14" s="274"/>
      <c r="AF14" s="30"/>
      <c r="AG14" s="31"/>
      <c r="AH14" s="14"/>
      <c r="AI14" s="373"/>
      <c r="AJ14" s="30"/>
      <c r="AK14" s="31"/>
      <c r="AL14" s="14"/>
      <c r="AM14" s="29"/>
      <c r="AN14" s="30"/>
      <c r="AO14" s="31"/>
      <c r="AP14" s="14"/>
      <c r="AQ14" s="318">
        <v>1</v>
      </c>
      <c r="AR14" s="167"/>
      <c r="AS14" s="167"/>
      <c r="AT14" s="527"/>
    </row>
    <row r="15" spans="1:46" s="5" customFormat="1" ht="21" customHeight="1" thickBot="1" x14ac:dyDescent="0.35">
      <c r="A15" s="276"/>
      <c r="B15" s="2" t="s">
        <v>268</v>
      </c>
      <c r="C15" s="3"/>
      <c r="D15" s="251">
        <f>D6+D14</f>
        <v>30</v>
      </c>
      <c r="E15" s="251">
        <f>E6+E14</f>
        <v>900</v>
      </c>
      <c r="F15" s="251">
        <f>SUM(F7:F14)</f>
        <v>480</v>
      </c>
      <c r="G15" s="251">
        <f>SUM(G7:G14)</f>
        <v>96</v>
      </c>
      <c r="H15" s="251"/>
      <c r="I15" s="251">
        <f>SUM(I7:I14)</f>
        <v>384</v>
      </c>
      <c r="J15" s="4">
        <f>SUM(J7:J14)</f>
        <v>420</v>
      </c>
      <c r="K15" s="587"/>
      <c r="L15" s="587"/>
      <c r="M15" s="588"/>
      <c r="N15" s="408">
        <f>N6+N14</f>
        <v>10</v>
      </c>
      <c r="O15" s="586"/>
      <c r="P15" s="587"/>
      <c r="Q15" s="588"/>
      <c r="R15" s="408">
        <f>R6+R14</f>
        <v>10</v>
      </c>
      <c r="S15" s="586"/>
      <c r="T15" s="587"/>
      <c r="U15" s="588"/>
      <c r="V15" s="352">
        <f>SUM(V7:V14)</f>
        <v>10</v>
      </c>
      <c r="W15" s="586"/>
      <c r="X15" s="587"/>
      <c r="Y15" s="588"/>
      <c r="Z15" s="408">
        <f>Z6+Z14</f>
        <v>0</v>
      </c>
      <c r="AA15" s="586"/>
      <c r="AB15" s="587"/>
      <c r="AC15" s="588"/>
      <c r="AD15" s="352">
        <f>AD6+AD14</f>
        <v>0</v>
      </c>
      <c r="AE15" s="586"/>
      <c r="AF15" s="587"/>
      <c r="AG15" s="588"/>
      <c r="AH15" s="352">
        <f>AH6+AH14</f>
        <v>0</v>
      </c>
      <c r="AI15" s="586"/>
      <c r="AJ15" s="587"/>
      <c r="AK15" s="588"/>
      <c r="AL15" s="352">
        <f>SUM(AL7:AL14)</f>
        <v>0</v>
      </c>
      <c r="AM15" s="586"/>
      <c r="AN15" s="587"/>
      <c r="AO15" s="588"/>
      <c r="AP15" s="352">
        <f>SUM(AP7:AP14)</f>
        <v>0</v>
      </c>
      <c r="AQ15" s="166"/>
      <c r="AR15" s="166"/>
      <c r="AS15" s="251"/>
      <c r="AT15" s="4"/>
    </row>
    <row r="16" spans="1:46" s="152" customFormat="1" ht="21" customHeight="1" thickBot="1" x14ac:dyDescent="0.35">
      <c r="A16" s="498" t="s">
        <v>314</v>
      </c>
      <c r="B16" s="591" t="s">
        <v>165</v>
      </c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  <c r="AC16" s="592"/>
      <c r="AD16" s="592"/>
      <c r="AE16" s="592"/>
      <c r="AF16" s="592"/>
      <c r="AG16" s="592"/>
      <c r="AH16" s="592"/>
      <c r="AI16" s="592"/>
      <c r="AJ16" s="592"/>
      <c r="AK16" s="592"/>
      <c r="AL16" s="592"/>
      <c r="AM16" s="592"/>
      <c r="AN16" s="592"/>
      <c r="AO16" s="592"/>
      <c r="AP16" s="592"/>
      <c r="AQ16" s="592"/>
      <c r="AR16" s="592"/>
      <c r="AS16" s="592"/>
      <c r="AT16" s="593"/>
    </row>
    <row r="17" spans="1:46" s="152" customFormat="1" ht="36" customHeight="1" x14ac:dyDescent="0.3">
      <c r="A17" s="439" t="s">
        <v>265</v>
      </c>
      <c r="B17" s="359" t="s">
        <v>196</v>
      </c>
      <c r="C17" s="158"/>
      <c r="D17" s="454">
        <f>SUM(D18:D19)</f>
        <v>15</v>
      </c>
      <c r="E17" s="454">
        <f>D17*30</f>
        <v>450</v>
      </c>
      <c r="F17" s="459"/>
      <c r="G17" s="456"/>
      <c r="H17" s="456"/>
      <c r="I17" s="456"/>
      <c r="J17" s="460"/>
      <c r="K17" s="465"/>
      <c r="L17" s="456"/>
      <c r="M17" s="457"/>
      <c r="N17" s="458">
        <f>N18+N19+'Вариат.часть-прил.1'!N17</f>
        <v>10</v>
      </c>
      <c r="O17" s="459"/>
      <c r="P17" s="456"/>
      <c r="Q17" s="460"/>
      <c r="R17" s="461">
        <f>R18+R19+'Вариат.часть-прил.1'!R17</f>
        <v>5</v>
      </c>
      <c r="S17" s="459"/>
      <c r="T17" s="456"/>
      <c r="U17" s="460"/>
      <c r="V17" s="453">
        <f>V18+V19+'Вариат.часть-прил.1'!V17</f>
        <v>0</v>
      </c>
      <c r="W17" s="459"/>
      <c r="X17" s="456"/>
      <c r="Y17" s="460"/>
      <c r="Z17" s="453">
        <f>Z18+Z19+'Вариат.часть-прил.1'!Z17</f>
        <v>5</v>
      </c>
      <c r="AA17" s="459"/>
      <c r="AB17" s="456"/>
      <c r="AC17" s="460"/>
      <c r="AD17" s="453">
        <f>AD18+AD19+'Вариат.часть-прил.1'!AD17</f>
        <v>0</v>
      </c>
      <c r="AE17" s="462"/>
      <c r="AF17" s="456"/>
      <c r="AG17" s="460"/>
      <c r="AH17" s="453">
        <f>AH18+AH19+'Вариат.часть-прил.1'!AH17</f>
        <v>0</v>
      </c>
      <c r="AI17" s="462"/>
      <c r="AJ17" s="456"/>
      <c r="AK17" s="460"/>
      <c r="AL17" s="453">
        <f>AL18+AL19+'Вариат.часть-прил.1'!AL17</f>
        <v>0</v>
      </c>
      <c r="AM17" s="459"/>
      <c r="AN17" s="456"/>
      <c r="AO17" s="460"/>
      <c r="AP17" s="453">
        <f>AP18+AP19+'Вариат.часть-прил.1'!AP17</f>
        <v>0</v>
      </c>
      <c r="AQ17" s="463"/>
      <c r="AR17" s="464"/>
      <c r="AS17" s="161"/>
      <c r="AT17" s="160"/>
    </row>
    <row r="18" spans="1:46" s="48" customFormat="1" ht="21" customHeight="1" x14ac:dyDescent="0.3">
      <c r="A18" s="38" t="s">
        <v>266</v>
      </c>
      <c r="B18" s="23" t="s">
        <v>248</v>
      </c>
      <c r="C18" s="14" t="s">
        <v>202</v>
      </c>
      <c r="D18" s="37">
        <v>10</v>
      </c>
      <c r="E18" s="21">
        <f>D18*30</f>
        <v>300</v>
      </c>
      <c r="F18" s="277">
        <f>G18+H18+I18</f>
        <v>160</v>
      </c>
      <c r="G18" s="275">
        <v>64</v>
      </c>
      <c r="H18" s="275"/>
      <c r="I18" s="275">
        <v>96</v>
      </c>
      <c r="J18" s="279">
        <f>E18-F18</f>
        <v>140</v>
      </c>
      <c r="K18" s="476">
        <v>2</v>
      </c>
      <c r="L18" s="477"/>
      <c r="M18" s="478">
        <v>3</v>
      </c>
      <c r="N18" s="479">
        <v>5</v>
      </c>
      <c r="O18" s="354">
        <v>2</v>
      </c>
      <c r="P18" s="275"/>
      <c r="Q18" s="358">
        <v>3</v>
      </c>
      <c r="R18" s="479">
        <v>5</v>
      </c>
      <c r="S18" s="277"/>
      <c r="T18" s="275"/>
      <c r="U18" s="285"/>
      <c r="V18" s="378"/>
      <c r="W18" s="386"/>
      <c r="X18" s="284"/>
      <c r="Y18" s="409"/>
      <c r="Z18" s="378"/>
      <c r="AA18" s="241"/>
      <c r="AB18" s="242"/>
      <c r="AC18" s="243"/>
      <c r="AD18" s="379"/>
      <c r="AE18" s="410"/>
      <c r="AF18" s="242"/>
      <c r="AG18" s="243"/>
      <c r="AH18" s="238"/>
      <c r="AI18" s="410"/>
      <c r="AJ18" s="242"/>
      <c r="AK18" s="243"/>
      <c r="AL18" s="238"/>
      <c r="AM18" s="241"/>
      <c r="AN18" s="242"/>
      <c r="AO18" s="243"/>
      <c r="AP18" s="238"/>
      <c r="AQ18" s="239">
        <v>1.2</v>
      </c>
      <c r="AR18" s="35"/>
      <c r="AS18" s="35"/>
      <c r="AT18" s="28"/>
    </row>
    <row r="19" spans="1:46" s="48" customFormat="1" ht="21" customHeight="1" x14ac:dyDescent="0.3">
      <c r="A19" s="38" t="s">
        <v>267</v>
      </c>
      <c r="B19" s="23" t="s">
        <v>235</v>
      </c>
      <c r="C19" s="14" t="s">
        <v>202</v>
      </c>
      <c r="D19" s="37">
        <v>5</v>
      </c>
      <c r="E19" s="21">
        <f>D19*30</f>
        <v>150</v>
      </c>
      <c r="F19" s="277">
        <f>G19+H19+I19</f>
        <v>80</v>
      </c>
      <c r="G19" s="275">
        <f>16*(K19+O19+S19+W19+AA19+AE19+AI19+AM19)</f>
        <v>32</v>
      </c>
      <c r="H19" s="275">
        <f>16*(L19+P19+T19+X19+AB19+AF19+AJ19+AN19)</f>
        <v>0</v>
      </c>
      <c r="I19" s="275">
        <f>16*(M19+Q19+U19+Y19+AC19+AG19+AK19+AO19)</f>
        <v>48</v>
      </c>
      <c r="J19" s="279">
        <f>E19-F19</f>
        <v>70</v>
      </c>
      <c r="K19" s="280">
        <v>2</v>
      </c>
      <c r="L19" s="275"/>
      <c r="M19" s="358">
        <v>3</v>
      </c>
      <c r="N19" s="356">
        <v>5</v>
      </c>
      <c r="O19" s="354"/>
      <c r="P19" s="275"/>
      <c r="Q19" s="281"/>
      <c r="R19" s="356"/>
      <c r="S19" s="354"/>
      <c r="T19" s="275"/>
      <c r="U19" s="411"/>
      <c r="V19" s="382"/>
      <c r="W19" s="412"/>
      <c r="X19" s="413"/>
      <c r="Y19" s="414"/>
      <c r="Z19" s="378"/>
      <c r="AA19" s="244"/>
      <c r="AB19" s="244"/>
      <c r="AC19" s="245"/>
      <c r="AD19" s="379"/>
      <c r="AE19" s="410"/>
      <c r="AF19" s="242"/>
      <c r="AG19" s="243"/>
      <c r="AH19" s="238"/>
      <c r="AI19" s="410"/>
      <c r="AJ19" s="242"/>
      <c r="AK19" s="243"/>
      <c r="AL19" s="238"/>
      <c r="AM19" s="244"/>
      <c r="AN19" s="244"/>
      <c r="AO19" s="245"/>
      <c r="AP19" s="415"/>
      <c r="AQ19" s="314">
        <v>1</v>
      </c>
      <c r="AR19" s="163"/>
      <c r="AS19" s="169"/>
      <c r="AT19" s="165"/>
    </row>
    <row r="20" spans="1:46" s="48" customFormat="1" ht="21" customHeight="1" thickBot="1" x14ac:dyDescent="0.35">
      <c r="A20" s="501" t="s">
        <v>321</v>
      </c>
      <c r="B20" s="497" t="s">
        <v>164</v>
      </c>
      <c r="C20" s="361"/>
      <c r="D20" s="278">
        <v>10</v>
      </c>
      <c r="E20" s="21">
        <f>D20*30</f>
        <v>300</v>
      </c>
      <c r="F20" s="277">
        <f>G20+H20+I20</f>
        <v>0</v>
      </c>
      <c r="G20" s="275">
        <f>16*(K20+O20+S20+W20+AA20+AE20+AI20+AM20)</f>
        <v>0</v>
      </c>
      <c r="H20" s="275">
        <f t="shared" ref="H20:I20" si="3">16*(L20+O20+T20+X20+AB20+AF20+AJ20+AN20)</f>
        <v>0</v>
      </c>
      <c r="I20" s="275">
        <f t="shared" si="3"/>
        <v>0</v>
      </c>
      <c r="J20" s="279">
        <f>E20-F20</f>
        <v>300</v>
      </c>
      <c r="K20" s="280"/>
      <c r="L20" s="355"/>
      <c r="M20" s="276"/>
      <c r="N20" s="356"/>
      <c r="O20" s="277"/>
      <c r="P20" s="355"/>
      <c r="Q20" s="279"/>
      <c r="R20" s="37"/>
      <c r="S20" s="277"/>
      <c r="T20" s="355"/>
      <c r="U20" s="285"/>
      <c r="V20" s="239"/>
      <c r="W20" s="277"/>
      <c r="X20" s="275"/>
      <c r="Y20" s="358"/>
      <c r="Z20" s="21"/>
      <c r="AA20" s="29"/>
      <c r="AB20" s="30"/>
      <c r="AC20" s="31"/>
      <c r="AD20" s="14"/>
      <c r="AE20" s="373"/>
      <c r="AF20" s="30"/>
      <c r="AG20" s="31"/>
      <c r="AH20" s="14"/>
      <c r="AI20" s="373"/>
      <c r="AJ20" s="30"/>
      <c r="AK20" s="31"/>
      <c r="AL20" s="14"/>
      <c r="AM20" s="29"/>
      <c r="AN20" s="30"/>
      <c r="AO20" s="31"/>
      <c r="AP20" s="14"/>
      <c r="AQ20" s="21"/>
      <c r="AR20" s="35"/>
      <c r="AS20" s="172"/>
      <c r="AT20" s="170"/>
    </row>
    <row r="21" spans="1:46" s="5" customFormat="1" ht="21" customHeight="1" thickBot="1" x14ac:dyDescent="0.35">
      <c r="A21" s="1"/>
      <c r="B21" s="2" t="s">
        <v>269</v>
      </c>
      <c r="C21" s="3"/>
      <c r="D21" s="251">
        <f>D17+D20</f>
        <v>25</v>
      </c>
      <c r="E21" s="50">
        <f t="shared" ref="E21" si="4">D21*30</f>
        <v>750</v>
      </c>
      <c r="F21" s="251">
        <f>G21+I21+H21</f>
        <v>240</v>
      </c>
      <c r="G21" s="251">
        <f>SUM(G18:G20)</f>
        <v>96</v>
      </c>
      <c r="H21" s="251"/>
      <c r="I21" s="251">
        <f>SUM(I18:I20)</f>
        <v>144</v>
      </c>
      <c r="J21" s="251">
        <f>E21-F21</f>
        <v>510</v>
      </c>
      <c r="K21" s="352"/>
      <c r="L21" s="352"/>
      <c r="M21" s="352"/>
      <c r="N21" s="408">
        <f>N17+N20</f>
        <v>10</v>
      </c>
      <c r="O21" s="352"/>
      <c r="P21" s="352"/>
      <c r="Q21" s="352"/>
      <c r="R21" s="408">
        <f>R17+R20</f>
        <v>5</v>
      </c>
      <c r="S21" s="352"/>
      <c r="T21" s="352"/>
      <c r="U21" s="352"/>
      <c r="V21" s="352">
        <f>V17+V20</f>
        <v>0</v>
      </c>
      <c r="W21" s="352"/>
      <c r="X21" s="352"/>
      <c r="Y21" s="352"/>
      <c r="Z21" s="352">
        <f>Z17+Z20</f>
        <v>5</v>
      </c>
      <c r="AA21" s="352"/>
      <c r="AB21" s="352"/>
      <c r="AC21" s="352"/>
      <c r="AD21" s="352">
        <f>AD17+AD20</f>
        <v>0</v>
      </c>
      <c r="AE21" s="352"/>
      <c r="AF21" s="352"/>
      <c r="AG21" s="352"/>
      <c r="AH21" s="352">
        <f>SUM(AH18:AH20)</f>
        <v>0</v>
      </c>
      <c r="AI21" s="352"/>
      <c r="AJ21" s="352"/>
      <c r="AK21" s="352"/>
      <c r="AL21" s="352">
        <f>SUM(AL18:AL20)</f>
        <v>0</v>
      </c>
      <c r="AM21" s="352"/>
      <c r="AN21" s="352"/>
      <c r="AO21" s="352"/>
      <c r="AP21" s="352">
        <f>SUM(AP18:AP20)</f>
        <v>0</v>
      </c>
      <c r="AQ21" s="352"/>
      <c r="AR21" s="251"/>
      <c r="AS21" s="251"/>
      <c r="AT21" s="4"/>
    </row>
    <row r="22" spans="1:46" s="152" customFormat="1" ht="21" customHeight="1" thickBot="1" x14ac:dyDescent="0.35">
      <c r="A22" s="171" t="s">
        <v>315</v>
      </c>
      <c r="B22" s="591" t="s">
        <v>64</v>
      </c>
      <c r="C22" s="592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  <c r="AC22" s="592"/>
      <c r="AD22" s="592"/>
      <c r="AE22" s="592"/>
      <c r="AF22" s="592"/>
      <c r="AG22" s="592"/>
      <c r="AH22" s="592"/>
      <c r="AI22" s="592"/>
      <c r="AJ22" s="592"/>
      <c r="AK22" s="592"/>
      <c r="AL22" s="592"/>
      <c r="AM22" s="592"/>
      <c r="AN22" s="592"/>
      <c r="AO22" s="592"/>
      <c r="AP22" s="592"/>
      <c r="AQ22" s="592"/>
      <c r="AR22" s="592"/>
      <c r="AS22" s="592"/>
      <c r="AT22" s="593"/>
    </row>
    <row r="23" spans="1:46" s="152" customFormat="1" ht="36.75" customHeight="1" x14ac:dyDescent="0.3">
      <c r="A23" s="439" t="s">
        <v>272</v>
      </c>
      <c r="B23" s="359" t="s">
        <v>196</v>
      </c>
      <c r="C23" s="158"/>
      <c r="D23" s="466">
        <f>SUM(D24:D34)</f>
        <v>50</v>
      </c>
      <c r="E23" s="454">
        <f t="shared" ref="E23" si="5">D23*30</f>
        <v>1500</v>
      </c>
      <c r="F23" s="459"/>
      <c r="G23" s="456"/>
      <c r="H23" s="456"/>
      <c r="I23" s="456"/>
      <c r="J23" s="460"/>
      <c r="K23" s="465"/>
      <c r="L23" s="456"/>
      <c r="M23" s="457"/>
      <c r="N23" s="467">
        <f>SUM(N24:N34)</f>
        <v>10</v>
      </c>
      <c r="O23" s="468"/>
      <c r="P23" s="469"/>
      <c r="Q23" s="470"/>
      <c r="R23" s="466">
        <f>SUM(R24:R34)</f>
        <v>5</v>
      </c>
      <c r="S23" s="468"/>
      <c r="T23" s="469"/>
      <c r="U23" s="470"/>
      <c r="V23" s="454">
        <f>SUM(V24:V34)</f>
        <v>5</v>
      </c>
      <c r="W23" s="468"/>
      <c r="X23" s="469"/>
      <c r="Y23" s="470"/>
      <c r="Z23" s="454">
        <f>SUM(V24:V34)</f>
        <v>5</v>
      </c>
      <c r="AA23" s="468"/>
      <c r="AB23" s="469"/>
      <c r="AC23" s="470"/>
      <c r="AD23" s="454">
        <f>SUM(AD24:AD34)</f>
        <v>5</v>
      </c>
      <c r="AE23" s="471"/>
      <c r="AF23" s="469"/>
      <c r="AG23" s="470"/>
      <c r="AH23" s="454">
        <f>SUM(AH24:AH34)</f>
        <v>5</v>
      </c>
      <c r="AI23" s="471"/>
      <c r="AJ23" s="469"/>
      <c r="AK23" s="470"/>
      <c r="AL23" s="454">
        <f>SUM(AL24:AL34)</f>
        <v>20</v>
      </c>
      <c r="AM23" s="468"/>
      <c r="AN23" s="469"/>
      <c r="AO23" s="470"/>
      <c r="AP23" s="454">
        <f>SUM(AP24:AP34)</f>
        <v>0</v>
      </c>
      <c r="AQ23" s="463"/>
      <c r="AR23" s="464"/>
      <c r="AS23" s="464"/>
      <c r="AT23" s="463"/>
    </row>
    <row r="24" spans="1:46" s="48" customFormat="1" ht="21" customHeight="1" thickBot="1" x14ac:dyDescent="0.35">
      <c r="A24" s="38" t="s">
        <v>291</v>
      </c>
      <c r="B24" s="440" t="s">
        <v>283</v>
      </c>
      <c r="C24" s="14" t="s">
        <v>233</v>
      </c>
      <c r="D24" s="37">
        <v>5</v>
      </c>
      <c r="E24" s="21">
        <f t="shared" ref="E24:E35" si="6">D24*30</f>
        <v>150</v>
      </c>
      <c r="F24" s="274">
        <f t="shared" ref="F24:F34" si="7">G24+H24+I24</f>
        <v>80</v>
      </c>
      <c r="G24" s="275">
        <v>32</v>
      </c>
      <c r="H24" s="275"/>
      <c r="I24" s="275">
        <v>48</v>
      </c>
      <c r="J24" s="276">
        <f t="shared" ref="J24:J34" si="8">E24-F24</f>
        <v>70</v>
      </c>
      <c r="K24" s="282">
        <v>2</v>
      </c>
      <c r="L24" s="403"/>
      <c r="M24" s="404">
        <v>3</v>
      </c>
      <c r="N24" s="405">
        <v>5</v>
      </c>
      <c r="O24" s="400"/>
      <c r="P24" s="401"/>
      <c r="Q24" s="402"/>
      <c r="R24" s="357"/>
      <c r="S24" s="282"/>
      <c r="T24" s="403"/>
      <c r="U24" s="404"/>
      <c r="V24" s="405"/>
      <c r="W24" s="403"/>
      <c r="X24" s="403"/>
      <c r="Y24" s="406"/>
      <c r="Z24" s="405"/>
      <c r="AA24" s="403"/>
      <c r="AB24" s="403"/>
      <c r="AC24" s="406"/>
      <c r="AD24" s="405"/>
      <c r="AE24" s="407"/>
      <c r="AF24" s="275"/>
      <c r="AG24" s="279"/>
      <c r="AH24" s="21"/>
      <c r="AI24" s="274"/>
      <c r="AJ24" s="275"/>
      <c r="AK24" s="279"/>
      <c r="AL24" s="21"/>
      <c r="AM24" s="32"/>
      <c r="AN24" s="32"/>
      <c r="AO24" s="33"/>
      <c r="AP24" s="10"/>
      <c r="AQ24" s="293">
        <v>1</v>
      </c>
      <c r="AR24" s="163"/>
      <c r="AS24" s="169"/>
      <c r="AT24" s="165"/>
    </row>
    <row r="25" spans="1:46" s="48" customFormat="1" ht="21" customHeight="1" thickBot="1" x14ac:dyDescent="0.35">
      <c r="A25" s="38" t="s">
        <v>273</v>
      </c>
      <c r="B25" s="442" t="s">
        <v>208</v>
      </c>
      <c r="C25" s="14" t="s">
        <v>202</v>
      </c>
      <c r="D25" s="21">
        <v>5</v>
      </c>
      <c r="E25" s="21">
        <f t="shared" si="6"/>
        <v>150</v>
      </c>
      <c r="F25" s="274">
        <f t="shared" si="7"/>
        <v>80</v>
      </c>
      <c r="G25" s="275">
        <v>32</v>
      </c>
      <c r="H25" s="275"/>
      <c r="I25" s="275">
        <v>48</v>
      </c>
      <c r="J25" s="276">
        <f t="shared" si="8"/>
        <v>70</v>
      </c>
      <c r="K25" s="280">
        <v>2</v>
      </c>
      <c r="L25" s="275"/>
      <c r="M25" s="281">
        <v>3</v>
      </c>
      <c r="N25" s="356">
        <v>5</v>
      </c>
      <c r="O25" s="354"/>
      <c r="P25" s="275"/>
      <c r="Q25" s="358"/>
      <c r="R25" s="357"/>
      <c r="S25" s="277"/>
      <c r="T25" s="275"/>
      <c r="U25" s="279"/>
      <c r="V25" s="21"/>
      <c r="W25" s="277"/>
      <c r="X25" s="275"/>
      <c r="Y25" s="279"/>
      <c r="Z25" s="21"/>
      <c r="AA25" s="277"/>
      <c r="AB25" s="275"/>
      <c r="AC25" s="279"/>
      <c r="AD25" s="21"/>
      <c r="AE25" s="274"/>
      <c r="AF25" s="275"/>
      <c r="AG25" s="279"/>
      <c r="AH25" s="21"/>
      <c r="AI25" s="274"/>
      <c r="AJ25" s="275"/>
      <c r="AK25" s="279"/>
      <c r="AL25" s="21"/>
      <c r="AM25" s="29"/>
      <c r="AN25" s="30"/>
      <c r="AO25" s="31"/>
      <c r="AP25" s="14"/>
      <c r="AQ25" s="21">
        <v>1</v>
      </c>
      <c r="AR25" s="35"/>
      <c r="AS25" s="35"/>
      <c r="AT25" s="28"/>
    </row>
    <row r="26" spans="1:46" s="48" customFormat="1" ht="21" customHeight="1" x14ac:dyDescent="0.3">
      <c r="A26" s="38" t="s">
        <v>274</v>
      </c>
      <c r="B26" s="441" t="s">
        <v>209</v>
      </c>
      <c r="C26" s="14" t="s">
        <v>232</v>
      </c>
      <c r="D26" s="37">
        <v>2</v>
      </c>
      <c r="E26" s="21">
        <f t="shared" si="6"/>
        <v>60</v>
      </c>
      <c r="F26" s="274">
        <f t="shared" si="7"/>
        <v>32</v>
      </c>
      <c r="G26" s="275">
        <v>16</v>
      </c>
      <c r="H26" s="275"/>
      <c r="I26" s="275">
        <v>16</v>
      </c>
      <c r="J26" s="276">
        <f t="shared" si="8"/>
        <v>28</v>
      </c>
      <c r="K26" s="280"/>
      <c r="L26" s="275"/>
      <c r="M26" s="281"/>
      <c r="N26" s="356"/>
      <c r="O26" s="354">
        <v>1</v>
      </c>
      <c r="P26" s="275"/>
      <c r="Q26" s="358">
        <v>1</v>
      </c>
      <c r="R26" s="357">
        <v>2</v>
      </c>
      <c r="S26" s="277"/>
      <c r="T26" s="275"/>
      <c r="U26" s="358"/>
      <c r="V26" s="37"/>
      <c r="W26" s="277"/>
      <c r="X26" s="275"/>
      <c r="Y26" s="358"/>
      <c r="Z26" s="37"/>
      <c r="AA26" s="277"/>
      <c r="AB26" s="275"/>
      <c r="AC26" s="279"/>
      <c r="AD26" s="21"/>
      <c r="AE26" s="274"/>
      <c r="AF26" s="275"/>
      <c r="AG26" s="279"/>
      <c r="AH26" s="21"/>
      <c r="AI26" s="274"/>
      <c r="AJ26" s="275"/>
      <c r="AK26" s="279"/>
      <c r="AL26" s="21"/>
      <c r="AM26" s="29"/>
      <c r="AN26" s="30"/>
      <c r="AO26" s="31"/>
      <c r="AP26" s="14"/>
      <c r="AQ26" s="21">
        <v>2</v>
      </c>
      <c r="AR26" s="164"/>
      <c r="AS26" s="164"/>
      <c r="AT26" s="34"/>
    </row>
    <row r="27" spans="1:46" s="48" customFormat="1" ht="21" customHeight="1" x14ac:dyDescent="0.3">
      <c r="A27" s="38" t="s">
        <v>275</v>
      </c>
      <c r="B27" s="353" t="s">
        <v>284</v>
      </c>
      <c r="C27" s="14" t="s">
        <v>202</v>
      </c>
      <c r="D27" s="37">
        <v>3</v>
      </c>
      <c r="E27" s="21">
        <f>D27*30</f>
        <v>90</v>
      </c>
      <c r="F27" s="274">
        <f>G27+I27</f>
        <v>48</v>
      </c>
      <c r="G27" s="275">
        <v>16</v>
      </c>
      <c r="H27" s="275"/>
      <c r="I27" s="275">
        <v>32</v>
      </c>
      <c r="J27" s="276">
        <f>E27-F27</f>
        <v>42</v>
      </c>
      <c r="K27" s="280"/>
      <c r="L27" s="275"/>
      <c r="M27" s="281"/>
      <c r="N27" s="356"/>
      <c r="O27" s="354">
        <v>1</v>
      </c>
      <c r="P27" s="275"/>
      <c r="Q27" s="358">
        <v>2</v>
      </c>
      <c r="R27" s="357">
        <v>3</v>
      </c>
      <c r="S27" s="277"/>
      <c r="T27" s="275"/>
      <c r="U27" s="358"/>
      <c r="V27" s="37"/>
      <c r="W27" s="277"/>
      <c r="X27" s="275"/>
      <c r="Y27" s="358"/>
      <c r="Z27" s="37"/>
      <c r="AA27" s="277"/>
      <c r="AB27" s="275"/>
      <c r="AC27" s="279"/>
      <c r="AD27" s="21"/>
      <c r="AE27" s="274"/>
      <c r="AF27" s="275"/>
      <c r="AG27" s="279"/>
      <c r="AH27" s="21"/>
      <c r="AI27" s="274"/>
      <c r="AJ27" s="275"/>
      <c r="AK27" s="279"/>
      <c r="AL27" s="21"/>
      <c r="AM27" s="29"/>
      <c r="AN27" s="30"/>
      <c r="AO27" s="31"/>
      <c r="AP27" s="14"/>
      <c r="AQ27" s="159">
        <v>2</v>
      </c>
      <c r="AR27" s="164"/>
      <c r="AS27" s="164"/>
      <c r="AT27" s="34"/>
    </row>
    <row r="28" spans="1:46" s="11" customFormat="1" ht="36" customHeight="1" x14ac:dyDescent="0.3">
      <c r="A28" s="22" t="s">
        <v>276</v>
      </c>
      <c r="B28" s="36" t="s">
        <v>288</v>
      </c>
      <c r="C28" s="24" t="s">
        <v>202</v>
      </c>
      <c r="D28" s="269">
        <v>5</v>
      </c>
      <c r="E28" s="270">
        <f t="shared" si="6"/>
        <v>150</v>
      </c>
      <c r="F28" s="271">
        <f t="shared" si="7"/>
        <v>64</v>
      </c>
      <c r="G28" s="272">
        <v>32</v>
      </c>
      <c r="H28" s="272"/>
      <c r="I28" s="272">
        <v>32</v>
      </c>
      <c r="J28" s="273">
        <v>70</v>
      </c>
      <c r="K28" s="449"/>
      <c r="L28" s="450"/>
      <c r="M28" s="273"/>
      <c r="N28" s="394"/>
      <c r="O28" s="392"/>
      <c r="P28" s="450"/>
      <c r="Q28" s="396"/>
      <c r="R28" s="451"/>
      <c r="S28" s="395">
        <v>2</v>
      </c>
      <c r="T28" s="450"/>
      <c r="U28" s="396">
        <v>2</v>
      </c>
      <c r="V28" s="269">
        <v>5</v>
      </c>
      <c r="W28" s="395"/>
      <c r="X28" s="355"/>
      <c r="Y28" s="279"/>
      <c r="Z28" s="37"/>
      <c r="AA28" s="277"/>
      <c r="AB28" s="355"/>
      <c r="AC28" s="279"/>
      <c r="AD28" s="37"/>
      <c r="AE28" s="280"/>
      <c r="AF28" s="355"/>
      <c r="AG28" s="358"/>
      <c r="AH28" s="37"/>
      <c r="AI28" s="280"/>
      <c r="AJ28" s="355"/>
      <c r="AK28" s="279"/>
      <c r="AL28" s="37"/>
      <c r="AM28" s="29"/>
      <c r="AN28" s="30"/>
      <c r="AO28" s="31"/>
      <c r="AP28" s="14"/>
      <c r="AQ28" s="293">
        <v>3</v>
      </c>
      <c r="AR28" s="35"/>
      <c r="AS28" s="278">
        <v>3</v>
      </c>
      <c r="AT28" s="28"/>
    </row>
    <row r="29" spans="1:46" s="11" customFormat="1" ht="36" customHeight="1" x14ac:dyDescent="0.3">
      <c r="A29" s="22" t="s">
        <v>277</v>
      </c>
      <c r="B29" s="36" t="s">
        <v>210</v>
      </c>
      <c r="C29" s="24" t="s">
        <v>202</v>
      </c>
      <c r="D29" s="269">
        <v>5</v>
      </c>
      <c r="E29" s="270">
        <f t="shared" si="6"/>
        <v>150</v>
      </c>
      <c r="F29" s="271">
        <f t="shared" si="7"/>
        <v>80</v>
      </c>
      <c r="G29" s="272">
        <v>32</v>
      </c>
      <c r="H29" s="272"/>
      <c r="I29" s="272">
        <v>48</v>
      </c>
      <c r="J29" s="273">
        <f t="shared" si="8"/>
        <v>70</v>
      </c>
      <c r="K29" s="449"/>
      <c r="L29" s="450"/>
      <c r="M29" s="273"/>
      <c r="N29" s="394"/>
      <c r="O29" s="392"/>
      <c r="P29" s="450"/>
      <c r="Q29" s="396"/>
      <c r="R29" s="451"/>
      <c r="S29" s="395"/>
      <c r="T29" s="450"/>
      <c r="U29" s="396"/>
      <c r="V29" s="269"/>
      <c r="W29" s="395"/>
      <c r="X29" s="450"/>
      <c r="Y29" s="396"/>
      <c r="Z29" s="269"/>
      <c r="AA29" s="395"/>
      <c r="AB29" s="450"/>
      <c r="AC29" s="396"/>
      <c r="AD29" s="269"/>
      <c r="AE29" s="449">
        <v>2</v>
      </c>
      <c r="AF29" s="450"/>
      <c r="AG29" s="397">
        <v>3</v>
      </c>
      <c r="AH29" s="269">
        <v>5</v>
      </c>
      <c r="AI29" s="449"/>
      <c r="AJ29" s="450"/>
      <c r="AK29" s="396"/>
      <c r="AL29" s="269"/>
      <c r="AM29" s="25"/>
      <c r="AN29" s="26"/>
      <c r="AO29" s="27"/>
      <c r="AP29" s="24"/>
      <c r="AQ29" s="452">
        <v>6</v>
      </c>
      <c r="AR29" s="35"/>
      <c r="AS29" s="278"/>
      <c r="AT29" s="28"/>
    </row>
    <row r="30" spans="1:46" s="11" customFormat="1" ht="21" customHeight="1" x14ac:dyDescent="0.3">
      <c r="A30" s="38" t="s">
        <v>278</v>
      </c>
      <c r="B30" s="39" t="s">
        <v>285</v>
      </c>
      <c r="C30" s="14" t="s">
        <v>202</v>
      </c>
      <c r="D30" s="37">
        <v>5</v>
      </c>
      <c r="E30" s="21">
        <f t="shared" si="6"/>
        <v>150</v>
      </c>
      <c r="F30" s="274">
        <f t="shared" si="7"/>
        <v>64</v>
      </c>
      <c r="G30" s="275">
        <v>32</v>
      </c>
      <c r="H30" s="275"/>
      <c r="I30" s="275">
        <v>32</v>
      </c>
      <c r="J30" s="276">
        <f t="shared" si="8"/>
        <v>86</v>
      </c>
      <c r="K30" s="280"/>
      <c r="L30" s="355"/>
      <c r="M30" s="276"/>
      <c r="N30" s="356"/>
      <c r="O30" s="354"/>
      <c r="P30" s="355"/>
      <c r="Q30" s="279"/>
      <c r="R30" s="357"/>
      <c r="S30" s="277"/>
      <c r="T30" s="355"/>
      <c r="U30" s="279"/>
      <c r="V30" s="37"/>
      <c r="W30" s="277"/>
      <c r="X30" s="355"/>
      <c r="Y30" s="279"/>
      <c r="Z30" s="37"/>
      <c r="AA30" s="277"/>
      <c r="AB30" s="355"/>
      <c r="AC30" s="279"/>
      <c r="AD30" s="37"/>
      <c r="AE30" s="280"/>
      <c r="AF30" s="355"/>
      <c r="AG30" s="358"/>
      <c r="AH30" s="37"/>
      <c r="AI30" s="280">
        <v>2</v>
      </c>
      <c r="AJ30" s="355"/>
      <c r="AK30" s="279">
        <v>2</v>
      </c>
      <c r="AL30" s="37">
        <v>5</v>
      </c>
      <c r="AM30" s="29"/>
      <c r="AN30" s="30"/>
      <c r="AO30" s="31"/>
      <c r="AP30" s="14"/>
      <c r="AQ30" s="293">
        <v>7</v>
      </c>
      <c r="AR30" s="35"/>
      <c r="AS30" s="278">
        <v>7</v>
      </c>
      <c r="AT30" s="28"/>
    </row>
    <row r="31" spans="1:46" s="11" customFormat="1" ht="36" customHeight="1" x14ac:dyDescent="0.3">
      <c r="A31" s="22" t="s">
        <v>279</v>
      </c>
      <c r="B31" s="246" t="s">
        <v>211</v>
      </c>
      <c r="C31" s="24" t="s">
        <v>202</v>
      </c>
      <c r="D31" s="269">
        <v>5</v>
      </c>
      <c r="E31" s="270">
        <f t="shared" si="6"/>
        <v>150</v>
      </c>
      <c r="F31" s="271">
        <f t="shared" si="7"/>
        <v>80</v>
      </c>
      <c r="G31" s="272">
        <v>32</v>
      </c>
      <c r="H31" s="272"/>
      <c r="I31" s="272">
        <v>48</v>
      </c>
      <c r="J31" s="273">
        <f t="shared" si="8"/>
        <v>70</v>
      </c>
      <c r="K31" s="449"/>
      <c r="L31" s="450"/>
      <c r="M31" s="273"/>
      <c r="N31" s="394"/>
      <c r="O31" s="392"/>
      <c r="P31" s="450"/>
      <c r="Q31" s="396"/>
      <c r="R31" s="451"/>
      <c r="S31" s="395"/>
      <c r="T31" s="450"/>
      <c r="U31" s="396"/>
      <c r="V31" s="269"/>
      <c r="W31" s="395"/>
      <c r="X31" s="450"/>
      <c r="Y31" s="396"/>
      <c r="Z31" s="269"/>
      <c r="AA31" s="395"/>
      <c r="AB31" s="450"/>
      <c r="AC31" s="396"/>
      <c r="AD31" s="269"/>
      <c r="AE31" s="449"/>
      <c r="AF31" s="450"/>
      <c r="AG31" s="397"/>
      <c r="AH31" s="269"/>
      <c r="AI31" s="449">
        <v>2</v>
      </c>
      <c r="AJ31" s="450"/>
      <c r="AK31" s="396">
        <v>3</v>
      </c>
      <c r="AL31" s="269">
        <v>5</v>
      </c>
      <c r="AM31" s="25"/>
      <c r="AN31" s="26"/>
      <c r="AO31" s="27"/>
      <c r="AP31" s="24"/>
      <c r="AQ31" s="452">
        <v>7</v>
      </c>
      <c r="AR31" s="162"/>
      <c r="AS31" s="162"/>
      <c r="AT31" s="28"/>
    </row>
    <row r="32" spans="1:46" s="346" customFormat="1" ht="21" customHeight="1" x14ac:dyDescent="0.3">
      <c r="A32" s="38" t="s">
        <v>280</v>
      </c>
      <c r="B32" s="343" t="s">
        <v>212</v>
      </c>
      <c r="C32" s="337" t="s">
        <v>289</v>
      </c>
      <c r="D32" s="335">
        <v>5</v>
      </c>
      <c r="E32" s="336">
        <f t="shared" si="6"/>
        <v>150</v>
      </c>
      <c r="F32" s="332">
        <f t="shared" si="7"/>
        <v>80</v>
      </c>
      <c r="G32" s="333">
        <v>32</v>
      </c>
      <c r="H32" s="333"/>
      <c r="I32" s="333">
        <v>48</v>
      </c>
      <c r="J32" s="344">
        <f t="shared" si="8"/>
        <v>70</v>
      </c>
      <c r="K32" s="280"/>
      <c r="L32" s="355"/>
      <c r="M32" s="276"/>
      <c r="N32" s="356"/>
      <c r="O32" s="354"/>
      <c r="P32" s="355"/>
      <c r="Q32" s="279"/>
      <c r="R32" s="357"/>
      <c r="S32" s="277"/>
      <c r="T32" s="355"/>
      <c r="U32" s="279"/>
      <c r="V32" s="37"/>
      <c r="W32" s="277"/>
      <c r="X32" s="355"/>
      <c r="Y32" s="279"/>
      <c r="Z32" s="37"/>
      <c r="AA32" s="277"/>
      <c r="AB32" s="355"/>
      <c r="AC32" s="279"/>
      <c r="AD32" s="37"/>
      <c r="AE32" s="280"/>
      <c r="AF32" s="355"/>
      <c r="AG32" s="358"/>
      <c r="AH32" s="37"/>
      <c r="AI32" s="280">
        <v>2</v>
      </c>
      <c r="AJ32" s="355"/>
      <c r="AK32" s="279">
        <v>3</v>
      </c>
      <c r="AL32" s="37">
        <v>5</v>
      </c>
      <c r="AM32" s="29"/>
      <c r="AN32" s="30"/>
      <c r="AO32" s="31"/>
      <c r="AP32" s="14"/>
      <c r="AQ32" s="293">
        <v>7</v>
      </c>
      <c r="AR32" s="345"/>
      <c r="AS32" s="345"/>
      <c r="AT32" s="338"/>
    </row>
    <row r="33" spans="1:49" s="346" customFormat="1" ht="21" customHeight="1" x14ac:dyDescent="0.3">
      <c r="A33" s="38" t="s">
        <v>281</v>
      </c>
      <c r="B33" s="347" t="s">
        <v>213</v>
      </c>
      <c r="C33" s="337" t="s">
        <v>290</v>
      </c>
      <c r="D33" s="335">
        <v>5</v>
      </c>
      <c r="E33" s="336">
        <f t="shared" si="6"/>
        <v>150</v>
      </c>
      <c r="F33" s="332">
        <f t="shared" si="7"/>
        <v>80</v>
      </c>
      <c r="G33" s="333">
        <v>32</v>
      </c>
      <c r="H33" s="333"/>
      <c r="I33" s="333">
        <v>48</v>
      </c>
      <c r="J33" s="344">
        <f t="shared" si="8"/>
        <v>70</v>
      </c>
      <c r="K33" s="354"/>
      <c r="L33" s="355"/>
      <c r="M33" s="279"/>
      <c r="N33" s="356"/>
      <c r="O33" s="354"/>
      <c r="P33" s="355"/>
      <c r="Q33" s="279"/>
      <c r="R33" s="357"/>
      <c r="S33" s="277"/>
      <c r="T33" s="355"/>
      <c r="U33" s="279"/>
      <c r="V33" s="37"/>
      <c r="W33" s="277"/>
      <c r="X33" s="355"/>
      <c r="Y33" s="279"/>
      <c r="Z33" s="37"/>
      <c r="AA33" s="277"/>
      <c r="AB33" s="355"/>
      <c r="AC33" s="279"/>
      <c r="AD33" s="37"/>
      <c r="AE33" s="280"/>
      <c r="AF33" s="355"/>
      <c r="AG33" s="358"/>
      <c r="AH33" s="37"/>
      <c r="AI33" s="280">
        <v>2</v>
      </c>
      <c r="AJ33" s="355"/>
      <c r="AK33" s="279">
        <v>3</v>
      </c>
      <c r="AL33" s="37">
        <v>5</v>
      </c>
      <c r="AM33" s="29"/>
      <c r="AN33" s="30"/>
      <c r="AO33" s="31"/>
      <c r="AP33" s="14"/>
      <c r="AQ33" s="293">
        <v>7</v>
      </c>
      <c r="AR33" s="345"/>
      <c r="AS33" s="348"/>
      <c r="AT33" s="349"/>
    </row>
    <row r="34" spans="1:49" s="11" customFormat="1" ht="21" customHeight="1" thickBot="1" x14ac:dyDescent="0.35">
      <c r="A34" s="38" t="s">
        <v>282</v>
      </c>
      <c r="B34" s="261" t="s">
        <v>215</v>
      </c>
      <c r="C34" s="14" t="s">
        <v>233</v>
      </c>
      <c r="D34" s="37">
        <v>5</v>
      </c>
      <c r="E34" s="318">
        <f t="shared" si="6"/>
        <v>150</v>
      </c>
      <c r="F34" s="274">
        <f t="shared" si="7"/>
        <v>80</v>
      </c>
      <c r="G34" s="275">
        <v>32</v>
      </c>
      <c r="H34" s="275"/>
      <c r="I34" s="275">
        <v>48</v>
      </c>
      <c r="J34" s="362">
        <f t="shared" si="8"/>
        <v>70</v>
      </c>
      <c r="K34" s="354"/>
      <c r="L34" s="355"/>
      <c r="M34" s="279"/>
      <c r="N34" s="356"/>
      <c r="O34" s="354"/>
      <c r="P34" s="355"/>
      <c r="Q34" s="279"/>
      <c r="R34" s="357"/>
      <c r="S34" s="277"/>
      <c r="T34" s="355"/>
      <c r="U34" s="279"/>
      <c r="V34" s="37"/>
      <c r="W34" s="277"/>
      <c r="X34" s="355"/>
      <c r="Y34" s="279"/>
      <c r="Z34" s="37"/>
      <c r="AA34" s="277">
        <v>2</v>
      </c>
      <c r="AB34" s="355"/>
      <c r="AC34" s="279">
        <v>3</v>
      </c>
      <c r="AD34" s="37">
        <v>5</v>
      </c>
      <c r="AE34" s="280"/>
      <c r="AF34" s="355"/>
      <c r="AG34" s="358"/>
      <c r="AH34" s="37"/>
      <c r="AI34" s="280"/>
      <c r="AJ34" s="355"/>
      <c r="AK34" s="279"/>
      <c r="AL34" s="37"/>
      <c r="AM34" s="29"/>
      <c r="AN34" s="30"/>
      <c r="AO34" s="31"/>
      <c r="AP34" s="14"/>
      <c r="AQ34" s="293">
        <v>5</v>
      </c>
      <c r="AR34" s="35"/>
      <c r="AS34" s="172"/>
      <c r="AT34" s="170"/>
    </row>
    <row r="35" spans="1:49" s="48" customFormat="1" ht="21" customHeight="1" thickBot="1" x14ac:dyDescent="0.35">
      <c r="A35" s="500" t="s">
        <v>322</v>
      </c>
      <c r="B35" s="497" t="s">
        <v>164</v>
      </c>
      <c r="C35" s="14"/>
      <c r="D35" s="37">
        <v>95</v>
      </c>
      <c r="E35" s="49">
        <f t="shared" si="6"/>
        <v>2850</v>
      </c>
      <c r="F35" s="277"/>
      <c r="G35" s="275"/>
      <c r="H35" s="275"/>
      <c r="I35" s="279"/>
      <c r="J35" s="350"/>
      <c r="K35" s="354"/>
      <c r="L35" s="355"/>
      <c r="M35" s="279"/>
      <c r="N35" s="357">
        <v>0</v>
      </c>
      <c r="O35" s="277"/>
      <c r="P35" s="275"/>
      <c r="Q35" s="358"/>
      <c r="R35" s="384">
        <v>10</v>
      </c>
      <c r="S35" s="277"/>
      <c r="T35" s="275"/>
      <c r="U35" s="358"/>
      <c r="V35" s="21">
        <v>15</v>
      </c>
      <c r="W35" s="277"/>
      <c r="X35" s="275"/>
      <c r="Y35" s="358"/>
      <c r="Z35" s="21">
        <v>15</v>
      </c>
      <c r="AA35" s="277"/>
      <c r="AB35" s="275"/>
      <c r="AC35" s="279"/>
      <c r="AD35" s="21">
        <v>25</v>
      </c>
      <c r="AE35" s="274"/>
      <c r="AF35" s="275"/>
      <c r="AG35" s="279"/>
      <c r="AH35" s="21">
        <v>20</v>
      </c>
      <c r="AI35" s="274"/>
      <c r="AJ35" s="275"/>
      <c r="AK35" s="279"/>
      <c r="AL35" s="21">
        <v>10</v>
      </c>
      <c r="AM35" s="29"/>
      <c r="AN35" s="30"/>
      <c r="AO35" s="31"/>
      <c r="AP35" s="14"/>
      <c r="AQ35" s="14"/>
      <c r="AR35" s="35"/>
      <c r="AS35" s="172"/>
      <c r="AT35" s="170"/>
    </row>
    <row r="36" spans="1:49" s="5" customFormat="1" ht="21" customHeight="1" thickBot="1" x14ac:dyDescent="0.35">
      <c r="A36" s="50"/>
      <c r="B36" s="2" t="s">
        <v>316</v>
      </c>
      <c r="C36" s="3"/>
      <c r="D36" s="360">
        <f>D23+D35</f>
        <v>145</v>
      </c>
      <c r="E36" s="1">
        <f t="shared" ref="E36" si="9">D36*30</f>
        <v>4350</v>
      </c>
      <c r="F36" s="360"/>
      <c r="G36" s="360"/>
      <c r="H36" s="360"/>
      <c r="I36" s="360"/>
      <c r="J36" s="360"/>
      <c r="K36" s="360"/>
      <c r="L36" s="360"/>
      <c r="M36" s="360"/>
      <c r="N36" s="360">
        <f>SUM(N24:N35)</f>
        <v>10</v>
      </c>
      <c r="O36" s="360"/>
      <c r="P36" s="360"/>
      <c r="Q36" s="360"/>
      <c r="R36" s="360">
        <f>SUM(R24:R35)</f>
        <v>15</v>
      </c>
      <c r="S36" s="360"/>
      <c r="T36" s="360"/>
      <c r="U36" s="360"/>
      <c r="V36" s="360">
        <f>SUM(V24:V35)</f>
        <v>20</v>
      </c>
      <c r="W36" s="360"/>
      <c r="X36" s="360"/>
      <c r="Y36" s="360"/>
      <c r="Z36" s="360">
        <v>20</v>
      </c>
      <c r="AA36" s="360"/>
      <c r="AB36" s="360"/>
      <c r="AC36" s="360"/>
      <c r="AD36" s="360">
        <f>SUM(AD24:AD35)</f>
        <v>30</v>
      </c>
      <c r="AE36" s="360"/>
      <c r="AF36" s="360"/>
      <c r="AG36" s="360"/>
      <c r="AH36" s="360">
        <f>SUM(AH24:AH35)</f>
        <v>25</v>
      </c>
      <c r="AI36" s="360"/>
      <c r="AJ36" s="360"/>
      <c r="AK36" s="360"/>
      <c r="AL36" s="360">
        <f>SUM(AL24:AL35)</f>
        <v>30</v>
      </c>
      <c r="AM36" s="360"/>
      <c r="AN36" s="360"/>
      <c r="AO36" s="360"/>
      <c r="AP36" s="360">
        <f>SUM(AP24:AP35)</f>
        <v>0</v>
      </c>
      <c r="AQ36" s="360"/>
      <c r="AR36" s="360"/>
      <c r="AS36" s="251"/>
      <c r="AT36" s="4"/>
    </row>
    <row r="37" spans="1:49" s="48" customFormat="1" ht="21" customHeight="1" x14ac:dyDescent="0.3">
      <c r="A37" s="199" t="s">
        <v>226</v>
      </c>
      <c r="B37" s="43" t="s">
        <v>238</v>
      </c>
      <c r="C37" s="200" t="s">
        <v>46</v>
      </c>
      <c r="D37" s="287"/>
      <c r="E37" s="49">
        <v>400</v>
      </c>
      <c r="F37" s="288">
        <v>256</v>
      </c>
      <c r="G37" s="289"/>
      <c r="H37" s="289"/>
      <c r="I37" s="289"/>
      <c r="J37" s="290">
        <f>E37-F37</f>
        <v>144</v>
      </c>
      <c r="K37" s="291"/>
      <c r="L37" s="289"/>
      <c r="M37" s="292">
        <v>4</v>
      </c>
      <c r="N37" s="416"/>
      <c r="O37" s="291"/>
      <c r="P37" s="289"/>
      <c r="Q37" s="292">
        <v>4</v>
      </c>
      <c r="R37" s="417"/>
      <c r="S37" s="291"/>
      <c r="T37" s="289"/>
      <c r="U37" s="292">
        <v>4</v>
      </c>
      <c r="V37" s="49"/>
      <c r="W37" s="291"/>
      <c r="X37" s="289"/>
      <c r="Y37" s="292">
        <v>4</v>
      </c>
      <c r="Z37" s="49"/>
      <c r="AA37" s="291"/>
      <c r="AB37" s="289"/>
      <c r="AC37" s="292"/>
      <c r="AD37" s="49"/>
      <c r="AE37" s="291"/>
      <c r="AF37" s="289"/>
      <c r="AG37" s="292"/>
      <c r="AH37" s="49"/>
      <c r="AI37" s="291"/>
      <c r="AJ37" s="289"/>
      <c r="AK37" s="292"/>
      <c r="AL37" s="49"/>
      <c r="AM37" s="291"/>
      <c r="AN37" s="289"/>
      <c r="AO37" s="292"/>
      <c r="AP37" s="200"/>
      <c r="AQ37" s="43"/>
      <c r="AR37" s="334" t="s">
        <v>47</v>
      </c>
      <c r="AS37" s="230"/>
      <c r="AT37" s="174"/>
    </row>
    <row r="38" spans="1:49" s="48" customFormat="1" ht="21" customHeight="1" x14ac:dyDescent="0.3">
      <c r="A38" s="41"/>
      <c r="B38" s="267" t="s">
        <v>223</v>
      </c>
      <c r="C38" s="10"/>
      <c r="D38" s="293"/>
      <c r="E38" s="363"/>
      <c r="F38" s="286"/>
      <c r="G38" s="388"/>
      <c r="H38" s="388"/>
      <c r="I38" s="388"/>
      <c r="J38" s="295"/>
      <c r="K38" s="387">
        <v>9</v>
      </c>
      <c r="L38" s="388"/>
      <c r="M38" s="389"/>
      <c r="N38" s="404"/>
      <c r="O38" s="387">
        <v>8</v>
      </c>
      <c r="P38" s="388"/>
      <c r="Q38" s="389"/>
      <c r="R38" s="262"/>
      <c r="S38" s="387">
        <v>7</v>
      </c>
      <c r="T38" s="388"/>
      <c r="U38" s="389"/>
      <c r="V38" s="363"/>
      <c r="W38" s="387">
        <v>6</v>
      </c>
      <c r="X38" s="388"/>
      <c r="Y38" s="389"/>
      <c r="Z38" s="363"/>
      <c r="AA38" s="387">
        <v>7</v>
      </c>
      <c r="AB38" s="388"/>
      <c r="AC38" s="389"/>
      <c r="AD38" s="363"/>
      <c r="AE38" s="387">
        <v>5</v>
      </c>
      <c r="AF38" s="388"/>
      <c r="AG38" s="389"/>
      <c r="AH38" s="363"/>
      <c r="AI38" s="387">
        <v>6</v>
      </c>
      <c r="AJ38" s="388"/>
      <c r="AK38" s="389"/>
      <c r="AL38" s="363"/>
      <c r="AM38" s="387"/>
      <c r="AN38" s="388"/>
      <c r="AO38" s="389"/>
      <c r="AP38" s="10"/>
      <c r="AQ38" s="9"/>
      <c r="AR38" s="173"/>
      <c r="AS38" s="173"/>
      <c r="AT38" s="266"/>
    </row>
    <row r="39" spans="1:49" s="48" customFormat="1" ht="21" customHeight="1" x14ac:dyDescent="0.3">
      <c r="A39" s="249" t="s">
        <v>227</v>
      </c>
      <c r="B39" s="40" t="s">
        <v>65</v>
      </c>
      <c r="C39" s="14"/>
      <c r="D39" s="37">
        <f>SUM(D40:D42)</f>
        <v>25</v>
      </c>
      <c r="E39" s="21">
        <f t="shared" ref="E39:E45" si="10">D39*30</f>
        <v>750</v>
      </c>
      <c r="F39" s="277"/>
      <c r="G39" s="275"/>
      <c r="H39" s="275"/>
      <c r="I39" s="275"/>
      <c r="J39" s="279"/>
      <c r="K39" s="280"/>
      <c r="L39" s="275"/>
      <c r="M39" s="281"/>
      <c r="N39" s="418"/>
      <c r="O39" s="280"/>
      <c r="P39" s="275"/>
      <c r="Q39" s="281"/>
      <c r="R39" s="357"/>
      <c r="S39" s="280"/>
      <c r="T39" s="275"/>
      <c r="U39" s="281"/>
      <c r="V39" s="37"/>
      <c r="W39" s="280"/>
      <c r="X39" s="275"/>
      <c r="Y39" s="281"/>
      <c r="Z39" s="37"/>
      <c r="AA39" s="280"/>
      <c r="AB39" s="275"/>
      <c r="AC39" s="281"/>
      <c r="AD39" s="21"/>
      <c r="AE39" s="280"/>
      <c r="AF39" s="275"/>
      <c r="AG39" s="281"/>
      <c r="AH39" s="21"/>
      <c r="AI39" s="280"/>
      <c r="AJ39" s="275"/>
      <c r="AK39" s="281"/>
      <c r="AL39" s="21"/>
      <c r="AM39" s="280"/>
      <c r="AN39" s="275"/>
      <c r="AO39" s="281"/>
      <c r="AP39" s="14"/>
      <c r="AQ39" s="14"/>
      <c r="AR39" s="164"/>
      <c r="AS39" s="164"/>
      <c r="AT39" s="34"/>
    </row>
    <row r="40" spans="1:49" s="48" customFormat="1" ht="21" customHeight="1" thickBot="1" x14ac:dyDescent="0.35">
      <c r="A40" s="42" t="s">
        <v>225</v>
      </c>
      <c r="B40" s="16" t="s">
        <v>168</v>
      </c>
      <c r="C40" s="14"/>
      <c r="D40" s="37">
        <v>5</v>
      </c>
      <c r="E40" s="37">
        <f t="shared" si="10"/>
        <v>150</v>
      </c>
      <c r="F40" s="277"/>
      <c r="G40" s="480"/>
      <c r="H40" s="275"/>
      <c r="I40" s="275"/>
      <c r="J40" s="279"/>
      <c r="K40" s="280"/>
      <c r="L40" s="275"/>
      <c r="M40" s="281"/>
      <c r="N40" s="418"/>
      <c r="O40" s="280"/>
      <c r="P40" s="275"/>
      <c r="Q40" s="281"/>
      <c r="R40" s="357"/>
      <c r="S40" s="280"/>
      <c r="T40" s="275"/>
      <c r="U40" s="281"/>
      <c r="V40" s="37"/>
      <c r="W40" s="280"/>
      <c r="X40" s="275"/>
      <c r="Y40" s="281"/>
      <c r="Z40" s="37">
        <v>5</v>
      </c>
      <c r="AA40" s="280"/>
      <c r="AB40" s="275"/>
      <c r="AC40" s="281"/>
      <c r="AD40" s="21"/>
      <c r="AE40" s="280"/>
      <c r="AF40" s="275"/>
      <c r="AG40" s="281"/>
      <c r="AH40" s="21"/>
      <c r="AI40" s="280"/>
      <c r="AJ40" s="275"/>
      <c r="AK40" s="281"/>
      <c r="AL40" s="21"/>
      <c r="AM40" s="280"/>
      <c r="AN40" s="275"/>
      <c r="AO40" s="281"/>
      <c r="AP40" s="14"/>
      <c r="AQ40" s="14"/>
      <c r="AR40" s="164"/>
      <c r="AS40" s="164"/>
      <c r="AT40" s="34"/>
    </row>
    <row r="41" spans="1:49" s="48" customFormat="1" ht="21" customHeight="1" x14ac:dyDescent="0.3">
      <c r="A41" s="42" t="s">
        <v>228</v>
      </c>
      <c r="B41" s="9" t="s">
        <v>169</v>
      </c>
      <c r="C41" s="14"/>
      <c r="D41" s="21">
        <v>5</v>
      </c>
      <c r="E41" s="21">
        <f t="shared" si="10"/>
        <v>150</v>
      </c>
      <c r="F41" s="277"/>
      <c r="G41" s="481"/>
      <c r="H41" s="275"/>
      <c r="I41" s="275"/>
      <c r="J41" s="279"/>
      <c r="K41" s="280"/>
      <c r="L41" s="275"/>
      <c r="M41" s="281"/>
      <c r="N41" s="418"/>
      <c r="O41" s="280"/>
      <c r="P41" s="275"/>
      <c r="Q41" s="281"/>
      <c r="R41" s="357"/>
      <c r="S41" s="280"/>
      <c r="T41" s="275"/>
      <c r="U41" s="281"/>
      <c r="V41" s="21"/>
      <c r="W41" s="280"/>
      <c r="X41" s="275"/>
      <c r="Y41" s="281"/>
      <c r="Z41" s="21"/>
      <c r="AA41" s="280"/>
      <c r="AB41" s="275"/>
      <c r="AC41" s="281"/>
      <c r="AD41" s="21"/>
      <c r="AE41" s="280"/>
      <c r="AF41" s="275"/>
      <c r="AG41" s="281"/>
      <c r="AH41" s="21">
        <v>5</v>
      </c>
      <c r="AI41" s="280"/>
      <c r="AJ41" s="275"/>
      <c r="AK41" s="281"/>
      <c r="AL41" s="21"/>
      <c r="AM41" s="280"/>
      <c r="AN41" s="275"/>
      <c r="AO41" s="281"/>
      <c r="AP41" s="14"/>
      <c r="AQ41" s="14"/>
      <c r="AR41" s="35"/>
      <c r="AS41" s="35"/>
      <c r="AT41" s="28"/>
    </row>
    <row r="42" spans="1:49" s="48" customFormat="1" ht="21" customHeight="1" x14ac:dyDescent="0.3">
      <c r="A42" s="42" t="s">
        <v>229</v>
      </c>
      <c r="B42" s="351" t="s">
        <v>167</v>
      </c>
      <c r="C42" s="14"/>
      <c r="D42" s="21">
        <v>15</v>
      </c>
      <c r="E42" s="21">
        <f t="shared" si="10"/>
        <v>450</v>
      </c>
      <c r="F42" s="277"/>
      <c r="G42" s="275"/>
      <c r="H42" s="275"/>
      <c r="I42" s="275"/>
      <c r="J42" s="279"/>
      <c r="K42" s="280"/>
      <c r="L42" s="275"/>
      <c r="M42" s="281"/>
      <c r="N42" s="418"/>
      <c r="O42" s="280"/>
      <c r="P42" s="275"/>
      <c r="Q42" s="281"/>
      <c r="R42" s="357"/>
      <c r="S42" s="280"/>
      <c r="T42" s="275"/>
      <c r="U42" s="281"/>
      <c r="V42" s="21"/>
      <c r="W42" s="280"/>
      <c r="X42" s="275"/>
      <c r="Y42" s="281"/>
      <c r="Z42" s="21"/>
      <c r="AA42" s="280"/>
      <c r="AB42" s="275"/>
      <c r="AC42" s="281"/>
      <c r="AD42" s="21"/>
      <c r="AE42" s="280"/>
      <c r="AF42" s="275"/>
      <c r="AG42" s="281"/>
      <c r="AH42" s="21"/>
      <c r="AI42" s="280"/>
      <c r="AJ42" s="275"/>
      <c r="AK42" s="281"/>
      <c r="AL42" s="21"/>
      <c r="AM42" s="280"/>
      <c r="AN42" s="275"/>
      <c r="AO42" s="281"/>
      <c r="AP42" s="21">
        <v>15</v>
      </c>
      <c r="AQ42" s="14"/>
      <c r="AR42" s="35"/>
      <c r="AS42" s="35"/>
      <c r="AT42" s="28"/>
    </row>
    <row r="43" spans="1:49" s="48" customFormat="1" ht="36.75" customHeight="1" thickBot="1" x14ac:dyDescent="0.35">
      <c r="A43" s="485" t="s">
        <v>230</v>
      </c>
      <c r="B43" s="499" t="s">
        <v>319</v>
      </c>
      <c r="C43" s="14"/>
      <c r="D43" s="270">
        <v>15</v>
      </c>
      <c r="E43" s="270">
        <f t="shared" si="10"/>
        <v>450</v>
      </c>
      <c r="F43" s="395"/>
      <c r="G43" s="272"/>
      <c r="H43" s="272"/>
      <c r="I43" s="272"/>
      <c r="J43" s="396"/>
      <c r="K43" s="449"/>
      <c r="L43" s="272"/>
      <c r="M43" s="393"/>
      <c r="N43" s="482"/>
      <c r="O43" s="449"/>
      <c r="P43" s="272"/>
      <c r="Q43" s="393"/>
      <c r="R43" s="451"/>
      <c r="S43" s="449"/>
      <c r="T43" s="272"/>
      <c r="U43" s="393"/>
      <c r="V43" s="269"/>
      <c r="W43" s="449"/>
      <c r="X43" s="272"/>
      <c r="Y43" s="393"/>
      <c r="Z43" s="269"/>
      <c r="AA43" s="449"/>
      <c r="AB43" s="272"/>
      <c r="AC43" s="393"/>
      <c r="AD43" s="270"/>
      <c r="AE43" s="449"/>
      <c r="AF43" s="272"/>
      <c r="AG43" s="393"/>
      <c r="AH43" s="270"/>
      <c r="AI43" s="449"/>
      <c r="AJ43" s="272"/>
      <c r="AK43" s="393"/>
      <c r="AL43" s="270"/>
      <c r="AM43" s="449"/>
      <c r="AN43" s="272"/>
      <c r="AO43" s="393"/>
      <c r="AP43" s="270">
        <v>15</v>
      </c>
      <c r="AQ43" s="24"/>
      <c r="AR43" s="483"/>
      <c r="AS43" s="483"/>
      <c r="AT43" s="484"/>
    </row>
    <row r="44" spans="1:49" s="331" customFormat="1" ht="21" customHeight="1" thickBot="1" x14ac:dyDescent="0.35">
      <c r="A44" s="321"/>
      <c r="B44" s="322" t="s">
        <v>231</v>
      </c>
      <c r="C44" s="323"/>
      <c r="D44" s="324">
        <f>D39+D43</f>
        <v>40</v>
      </c>
      <c r="E44" s="49">
        <f t="shared" si="10"/>
        <v>1200</v>
      </c>
      <c r="F44" s="288"/>
      <c r="G44" s="289"/>
      <c r="H44" s="289"/>
      <c r="I44" s="289"/>
      <c r="J44" s="290"/>
      <c r="K44" s="325"/>
      <c r="L44" s="326"/>
      <c r="M44" s="327"/>
      <c r="N44" s="419">
        <f>SUM(N37:N43)</f>
        <v>0</v>
      </c>
      <c r="O44" s="325"/>
      <c r="P44" s="326"/>
      <c r="Q44" s="327"/>
      <c r="R44" s="420">
        <f>SUM(R37:R43)</f>
        <v>0</v>
      </c>
      <c r="S44" s="325"/>
      <c r="T44" s="326"/>
      <c r="U44" s="327"/>
      <c r="V44" s="4">
        <f>SUM(V37:V43)</f>
        <v>0</v>
      </c>
      <c r="W44" s="325"/>
      <c r="X44" s="421"/>
      <c r="Y44" s="422"/>
      <c r="Z44" s="4">
        <f>SUM(Z37:Z43)</f>
        <v>5</v>
      </c>
      <c r="AA44" s="325"/>
      <c r="AB44" s="326"/>
      <c r="AC44" s="327"/>
      <c r="AD44" s="1">
        <f>SUM(AD37:AD43)</f>
        <v>0</v>
      </c>
      <c r="AE44" s="325"/>
      <c r="AF44" s="326"/>
      <c r="AG44" s="327"/>
      <c r="AH44" s="1">
        <f>SUM(AH37:AH43)</f>
        <v>5</v>
      </c>
      <c r="AI44" s="325"/>
      <c r="AJ44" s="326"/>
      <c r="AK44" s="327"/>
      <c r="AL44" s="423">
        <f>SUM(AL37:AL43)</f>
        <v>0</v>
      </c>
      <c r="AM44" s="325"/>
      <c r="AN44" s="326"/>
      <c r="AO44" s="327"/>
      <c r="AP44" s="1">
        <f>SUM(AP37:AP43)</f>
        <v>30</v>
      </c>
      <c r="AQ44" s="323"/>
      <c r="AR44" s="328"/>
      <c r="AS44" s="329"/>
      <c r="AT44" s="330"/>
    </row>
    <row r="45" spans="1:49" s="180" customFormat="1" ht="36" customHeight="1" thickBot="1" x14ac:dyDescent="0.4">
      <c r="A45" s="589" t="s">
        <v>320</v>
      </c>
      <c r="B45" s="590"/>
      <c r="C45" s="175"/>
      <c r="D45" s="486">
        <f>D15+D21+D36</f>
        <v>200</v>
      </c>
      <c r="E45" s="490">
        <f t="shared" si="10"/>
        <v>6000</v>
      </c>
      <c r="F45" s="297"/>
      <c r="G45" s="298"/>
      <c r="H45" s="298"/>
      <c r="I45" s="298"/>
      <c r="J45" s="299"/>
      <c r="K45" s="300"/>
      <c r="L45" s="289"/>
      <c r="M45" s="292"/>
      <c r="N45" s="424"/>
      <c r="O45" s="300"/>
      <c r="P45" s="289"/>
      <c r="Q45" s="292"/>
      <c r="R45" s="424"/>
      <c r="S45" s="300"/>
      <c r="T45" s="289"/>
      <c r="U45" s="292"/>
      <c r="V45" s="424"/>
      <c r="W45" s="300"/>
      <c r="X45" s="289"/>
      <c r="Y45" s="292"/>
      <c r="Z45" s="424"/>
      <c r="AA45" s="300"/>
      <c r="AB45" s="289"/>
      <c r="AC45" s="292"/>
      <c r="AD45" s="424"/>
      <c r="AE45" s="300"/>
      <c r="AF45" s="289"/>
      <c r="AG45" s="292"/>
      <c r="AH45" s="424"/>
      <c r="AI45" s="300"/>
      <c r="AJ45" s="289"/>
      <c r="AK45" s="292"/>
      <c r="AL45" s="424"/>
      <c r="AM45" s="300"/>
      <c r="AN45" s="289"/>
      <c r="AO45" s="292"/>
      <c r="AP45" s="425"/>
      <c r="AQ45" s="176"/>
      <c r="AR45" s="177"/>
      <c r="AS45" s="178"/>
      <c r="AT45" s="179"/>
      <c r="AU45" s="153"/>
      <c r="AV45" s="154"/>
      <c r="AW45" s="154"/>
    </row>
    <row r="46" spans="1:49" s="180" customFormat="1" ht="21" customHeight="1" thickBot="1" x14ac:dyDescent="0.4">
      <c r="A46" s="626" t="s">
        <v>170</v>
      </c>
      <c r="B46" s="627"/>
      <c r="C46" s="488"/>
      <c r="D46" s="487">
        <f>D40+D41+D42</f>
        <v>25</v>
      </c>
      <c r="E46" s="489">
        <f>D46*30</f>
        <v>750</v>
      </c>
      <c r="F46" s="301"/>
      <c r="G46" s="302"/>
      <c r="H46" s="302"/>
      <c r="I46" s="302"/>
      <c r="J46" s="303"/>
      <c r="K46" s="280"/>
      <c r="L46" s="275"/>
      <c r="M46" s="281"/>
      <c r="N46" s="418"/>
      <c r="O46" s="280"/>
      <c r="P46" s="275"/>
      <c r="Q46" s="281"/>
      <c r="R46" s="418"/>
      <c r="S46" s="280"/>
      <c r="T46" s="275"/>
      <c r="U46" s="281"/>
      <c r="V46" s="418"/>
      <c r="W46" s="280"/>
      <c r="X46" s="275"/>
      <c r="Y46" s="281"/>
      <c r="Z46" s="418"/>
      <c r="AA46" s="280"/>
      <c r="AB46" s="275"/>
      <c r="AC46" s="281"/>
      <c r="AD46" s="418"/>
      <c r="AE46" s="280"/>
      <c r="AF46" s="275"/>
      <c r="AG46" s="281"/>
      <c r="AH46" s="418"/>
      <c r="AI46" s="280"/>
      <c r="AJ46" s="275"/>
      <c r="AK46" s="281"/>
      <c r="AL46" s="418"/>
      <c r="AM46" s="280"/>
      <c r="AN46" s="275"/>
      <c r="AO46" s="281"/>
      <c r="AP46" s="426"/>
      <c r="AQ46" s="45"/>
      <c r="AR46" s="184"/>
      <c r="AS46" s="182"/>
      <c r="AT46" s="183"/>
      <c r="AU46" s="153"/>
      <c r="AV46" s="154"/>
      <c r="AW46" s="154"/>
    </row>
    <row r="47" spans="1:49" s="180" customFormat="1" ht="21" customHeight="1" x14ac:dyDescent="0.35">
      <c r="A47" s="630" t="s">
        <v>171</v>
      </c>
      <c r="B47" s="631"/>
      <c r="C47" s="645"/>
      <c r="D47" s="647">
        <v>15</v>
      </c>
      <c r="E47" s="647">
        <f>D47*30</f>
        <v>450</v>
      </c>
      <c r="F47" s="304"/>
      <c r="G47" s="305"/>
      <c r="H47" s="305"/>
      <c r="I47" s="305"/>
      <c r="J47" s="306"/>
      <c r="K47" s="280"/>
      <c r="L47" s="275"/>
      <c r="M47" s="281"/>
      <c r="N47" s="418"/>
      <c r="O47" s="280"/>
      <c r="P47" s="275"/>
      <c r="Q47" s="281"/>
      <c r="R47" s="418"/>
      <c r="S47" s="280"/>
      <c r="T47" s="275"/>
      <c r="U47" s="281"/>
      <c r="V47" s="418"/>
      <c r="W47" s="280"/>
      <c r="X47" s="275"/>
      <c r="Y47" s="281"/>
      <c r="Z47" s="418"/>
      <c r="AA47" s="280"/>
      <c r="AB47" s="275"/>
      <c r="AC47" s="281"/>
      <c r="AD47" s="418"/>
      <c r="AE47" s="280"/>
      <c r="AF47" s="275"/>
      <c r="AG47" s="281"/>
      <c r="AH47" s="418"/>
      <c r="AI47" s="280"/>
      <c r="AJ47" s="275"/>
      <c r="AK47" s="281"/>
      <c r="AL47" s="418"/>
      <c r="AM47" s="280"/>
      <c r="AN47" s="275"/>
      <c r="AO47" s="281"/>
      <c r="AP47" s="426"/>
      <c r="AQ47" s="45"/>
      <c r="AR47" s="184"/>
      <c r="AS47" s="182"/>
      <c r="AT47" s="183"/>
      <c r="AU47" s="153"/>
      <c r="AV47" s="154"/>
      <c r="AW47" s="154"/>
    </row>
    <row r="48" spans="1:49" s="180" customFormat="1" ht="21" customHeight="1" thickBot="1" x14ac:dyDescent="0.4">
      <c r="A48" s="185" t="s">
        <v>172</v>
      </c>
      <c r="B48" s="186"/>
      <c r="C48" s="646"/>
      <c r="D48" s="648"/>
      <c r="E48" s="648"/>
      <c r="F48" s="307"/>
      <c r="G48" s="308"/>
      <c r="H48" s="308"/>
      <c r="I48" s="308"/>
      <c r="J48" s="309"/>
      <c r="K48" s="310"/>
      <c r="L48" s="311"/>
      <c r="M48" s="312"/>
      <c r="N48" s="427"/>
      <c r="O48" s="310"/>
      <c r="P48" s="311"/>
      <c r="Q48" s="312"/>
      <c r="R48" s="427"/>
      <c r="S48" s="310"/>
      <c r="T48" s="311"/>
      <c r="U48" s="312"/>
      <c r="V48" s="427"/>
      <c r="W48" s="310"/>
      <c r="X48" s="311"/>
      <c r="Y48" s="312"/>
      <c r="Z48" s="427"/>
      <c r="AA48" s="310"/>
      <c r="AB48" s="311"/>
      <c r="AC48" s="312"/>
      <c r="AD48" s="427"/>
      <c r="AE48" s="310"/>
      <c r="AF48" s="311"/>
      <c r="AG48" s="312"/>
      <c r="AH48" s="427"/>
      <c r="AI48" s="310"/>
      <c r="AJ48" s="311"/>
      <c r="AK48" s="312"/>
      <c r="AL48" s="427"/>
      <c r="AM48" s="310"/>
      <c r="AN48" s="311"/>
      <c r="AO48" s="312"/>
      <c r="AP48" s="428"/>
      <c r="AQ48" s="187"/>
      <c r="AR48" s="188"/>
      <c r="AS48" s="189"/>
      <c r="AT48" s="190"/>
      <c r="AU48" s="153"/>
      <c r="AV48" s="154"/>
      <c r="AW48" s="154"/>
    </row>
    <row r="49" spans="1:49" s="180" customFormat="1" ht="21" customHeight="1" thickBot="1" x14ac:dyDescent="0.4">
      <c r="A49" s="628" t="s">
        <v>173</v>
      </c>
      <c r="B49" s="629"/>
      <c r="C49" s="529"/>
      <c r="D49" s="530"/>
      <c r="E49" s="531"/>
      <c r="F49" s="532"/>
      <c r="G49" s="533"/>
      <c r="H49" s="533"/>
      <c r="I49" s="533"/>
      <c r="J49" s="534"/>
      <c r="K49" s="313"/>
      <c r="L49" s="294"/>
      <c r="M49" s="296"/>
      <c r="N49" s="429"/>
      <c r="O49" s="313"/>
      <c r="P49" s="294"/>
      <c r="Q49" s="296"/>
      <c r="R49" s="429"/>
      <c r="S49" s="313"/>
      <c r="T49" s="294"/>
      <c r="U49" s="296"/>
      <c r="V49" s="429"/>
      <c r="W49" s="313"/>
      <c r="X49" s="294"/>
      <c r="Y49" s="296"/>
      <c r="Z49" s="429"/>
      <c r="AA49" s="313"/>
      <c r="AB49" s="294"/>
      <c r="AC49" s="296"/>
      <c r="AD49" s="429"/>
      <c r="AE49" s="313"/>
      <c r="AF49" s="294"/>
      <c r="AG49" s="296"/>
      <c r="AH49" s="429"/>
      <c r="AI49" s="313"/>
      <c r="AJ49" s="294"/>
      <c r="AK49" s="296"/>
      <c r="AL49" s="429"/>
      <c r="AM49" s="313"/>
      <c r="AN49" s="294"/>
      <c r="AO49" s="296"/>
      <c r="AP49" s="430"/>
      <c r="AQ49" s="44"/>
      <c r="AR49" s="181"/>
      <c r="AS49" s="191"/>
      <c r="AT49" s="192"/>
      <c r="AU49" s="153"/>
      <c r="AV49" s="154"/>
      <c r="AW49" s="154"/>
    </row>
    <row r="50" spans="1:49" s="180" customFormat="1" ht="21" customHeight="1" thickBot="1" x14ac:dyDescent="0.35">
      <c r="A50" s="598" t="s">
        <v>174</v>
      </c>
      <c r="B50" s="599"/>
      <c r="C50" s="535"/>
      <c r="D50" s="536">
        <f>D45+D46+D47</f>
        <v>240</v>
      </c>
      <c r="E50" s="536">
        <f>D50*30</f>
        <v>7200</v>
      </c>
      <c r="F50" s="537"/>
      <c r="G50" s="538"/>
      <c r="H50" s="538"/>
      <c r="I50" s="538"/>
      <c r="J50" s="539"/>
      <c r="K50" s="528"/>
      <c r="L50" s="528"/>
      <c r="M50" s="528"/>
      <c r="N50" s="431">
        <f>N15+N21+N36+N44</f>
        <v>30</v>
      </c>
      <c r="O50" s="528"/>
      <c r="P50" s="528"/>
      <c r="Q50" s="528"/>
      <c r="R50" s="431">
        <f>R15+R21+R36+R44</f>
        <v>30</v>
      </c>
      <c r="S50" s="528"/>
      <c r="T50" s="528"/>
      <c r="U50" s="528"/>
      <c r="V50" s="424">
        <f>V36+V21+V15+V44</f>
        <v>30</v>
      </c>
      <c r="W50" s="528"/>
      <c r="X50" s="528"/>
      <c r="Y50" s="528"/>
      <c r="Z50" s="431">
        <f>Z36+Z21+Z15+Z39+Z44</f>
        <v>30</v>
      </c>
      <c r="AA50" s="528"/>
      <c r="AB50" s="528"/>
      <c r="AC50" s="528"/>
      <c r="AD50" s="424">
        <f>AD36+AD21+AD15+AD44</f>
        <v>30</v>
      </c>
      <c r="AE50" s="528"/>
      <c r="AF50" s="528"/>
      <c r="AG50" s="528"/>
      <c r="AH50" s="424">
        <f>AH36+AH21+AH15+AH44</f>
        <v>30</v>
      </c>
      <c r="AI50" s="528"/>
      <c r="AJ50" s="528"/>
      <c r="AK50" s="528"/>
      <c r="AL50" s="424">
        <f>AL44+AL36+AL21+AL15</f>
        <v>30</v>
      </c>
      <c r="AM50" s="528"/>
      <c r="AN50" s="528"/>
      <c r="AO50" s="528"/>
      <c r="AP50" s="424">
        <f>AP36+AP21+AP15+AP44</f>
        <v>30</v>
      </c>
      <c r="AQ50" s="176"/>
      <c r="AR50" s="177"/>
      <c r="AS50" s="320"/>
      <c r="AT50" s="192"/>
      <c r="AU50" s="153"/>
      <c r="AV50" s="154"/>
      <c r="AW50" s="154"/>
    </row>
    <row r="51" spans="1:49" s="180" customFormat="1" ht="21" customHeight="1" thickBot="1" x14ac:dyDescent="0.35">
      <c r="A51" s="193" t="s">
        <v>40</v>
      </c>
      <c r="B51" s="194" t="s">
        <v>175</v>
      </c>
      <c r="C51" s="195" t="s">
        <v>40</v>
      </c>
      <c r="D51" s="195"/>
      <c r="E51" s="195"/>
      <c r="F51" s="196"/>
      <c r="G51" s="196"/>
      <c r="H51" s="196"/>
      <c r="I51" s="196"/>
      <c r="J51" s="197"/>
      <c r="K51" s="620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  <c r="AC51" s="621"/>
      <c r="AD51" s="621"/>
      <c r="AE51" s="621"/>
      <c r="AF51" s="621"/>
      <c r="AG51" s="621"/>
      <c r="AH51" s="621"/>
      <c r="AI51" s="621"/>
      <c r="AJ51" s="621"/>
      <c r="AK51" s="621"/>
      <c r="AL51" s="621"/>
      <c r="AM51" s="621"/>
      <c r="AN51" s="621"/>
      <c r="AO51" s="621"/>
      <c r="AP51" s="621"/>
      <c r="AQ51" s="621"/>
      <c r="AR51" s="621"/>
      <c r="AS51" s="621"/>
      <c r="AT51" s="622"/>
      <c r="AU51" s="154"/>
      <c r="AV51" s="198"/>
      <c r="AW51" s="154"/>
    </row>
    <row r="52" spans="1:49" s="155" customFormat="1" ht="21" customHeight="1" x14ac:dyDescent="0.35">
      <c r="A52" s="199"/>
      <c r="B52" s="43"/>
      <c r="C52" s="200"/>
      <c r="D52" s="201"/>
      <c r="E52" s="200"/>
      <c r="F52" s="253"/>
      <c r="G52" s="254"/>
      <c r="H52" s="254"/>
      <c r="I52" s="254"/>
      <c r="J52" s="250"/>
      <c r="K52" s="432"/>
      <c r="L52" s="168"/>
      <c r="M52" s="433"/>
      <c r="N52" s="434"/>
      <c r="O52" s="32"/>
      <c r="P52" s="168"/>
      <c r="Q52" s="433"/>
      <c r="R52" s="435"/>
      <c r="S52" s="32"/>
      <c r="T52" s="168"/>
      <c r="U52" s="433"/>
      <c r="V52" s="436"/>
      <c r="W52" s="32"/>
      <c r="X52" s="168"/>
      <c r="Y52" s="433"/>
      <c r="Z52" s="437"/>
      <c r="AA52" s="32"/>
      <c r="AB52" s="168"/>
      <c r="AC52" s="168"/>
      <c r="AD52" s="437"/>
      <c r="AE52" s="432"/>
      <c r="AF52" s="168"/>
      <c r="AG52" s="168"/>
      <c r="AH52" s="437"/>
      <c r="AI52" s="432"/>
      <c r="AJ52" s="168"/>
      <c r="AK52" s="168"/>
      <c r="AL52" s="437"/>
      <c r="AM52" s="32"/>
      <c r="AN52" s="168"/>
      <c r="AO52" s="168"/>
      <c r="AP52" s="437"/>
      <c r="AQ52" s="9"/>
      <c r="AR52" s="173"/>
      <c r="AS52" s="173"/>
      <c r="AT52" s="174"/>
    </row>
    <row r="53" spans="1:49" s="11" customFormat="1" ht="21" customHeight="1" x14ac:dyDescent="0.3">
      <c r="A53" s="202"/>
      <c r="B53" s="9"/>
      <c r="C53" s="9"/>
      <c r="D53" s="155"/>
      <c r="E53" s="9"/>
      <c r="F53" s="203"/>
      <c r="G53" s="204"/>
      <c r="H53" s="204"/>
      <c r="I53" s="204"/>
      <c r="J53" s="205"/>
      <c r="K53" s="206"/>
      <c r="L53" s="203"/>
      <c r="M53" s="203"/>
      <c r="N53" s="203"/>
      <c r="O53" s="206"/>
      <c r="P53" s="203"/>
      <c r="Q53" s="203"/>
      <c r="R53" s="203"/>
      <c r="S53" s="206"/>
      <c r="T53" s="203"/>
      <c r="U53" s="203"/>
      <c r="V53" s="203"/>
      <c r="W53" s="206"/>
      <c r="X53" s="203"/>
      <c r="Y53" s="203"/>
      <c r="Z53" s="203"/>
      <c r="AA53" s="206"/>
      <c r="AB53" s="203"/>
      <c r="AC53" s="207"/>
      <c r="AD53" s="203"/>
      <c r="AE53" s="206"/>
      <c r="AF53" s="203"/>
      <c r="AG53" s="207"/>
      <c r="AH53" s="203"/>
      <c r="AI53" s="206"/>
      <c r="AJ53" s="203"/>
      <c r="AK53" s="207"/>
      <c r="AL53" s="203"/>
      <c r="AM53" s="206"/>
      <c r="AN53" s="203"/>
      <c r="AO53" s="207"/>
      <c r="AP53" s="203"/>
      <c r="AQ53" s="9"/>
      <c r="AR53" s="155"/>
      <c r="AS53" s="12"/>
      <c r="AT53" s="13"/>
      <c r="AU53" s="48"/>
      <c r="AV53" s="48"/>
      <c r="AW53" s="48"/>
    </row>
    <row r="54" spans="1:49" s="11" customFormat="1" ht="21" customHeight="1" thickBot="1" x14ac:dyDescent="0.35">
      <c r="A54" s="208"/>
      <c r="B54" s="209"/>
      <c r="C54" s="209"/>
      <c r="D54" s="210"/>
      <c r="E54" s="209"/>
      <c r="F54" s="211"/>
      <c r="G54" s="212"/>
      <c r="H54" s="212"/>
      <c r="I54" s="212"/>
      <c r="J54" s="213"/>
      <c r="K54" s="438"/>
      <c r="L54" s="211"/>
      <c r="M54" s="211"/>
      <c r="N54" s="211"/>
      <c r="O54" s="438"/>
      <c r="P54" s="211"/>
      <c r="Q54" s="211"/>
      <c r="R54" s="211"/>
      <c r="S54" s="438"/>
      <c r="T54" s="211"/>
      <c r="U54" s="211"/>
      <c r="V54" s="211"/>
      <c r="W54" s="438"/>
      <c r="X54" s="211"/>
      <c r="Y54" s="211"/>
      <c r="Z54" s="211"/>
      <c r="AA54" s="438"/>
      <c r="AB54" s="211"/>
      <c r="AC54" s="211"/>
      <c r="AD54" s="211"/>
      <c r="AE54" s="438"/>
      <c r="AF54" s="211"/>
      <c r="AG54" s="211"/>
      <c r="AH54" s="211"/>
      <c r="AI54" s="438"/>
      <c r="AJ54" s="211"/>
      <c r="AK54" s="211"/>
      <c r="AL54" s="211"/>
      <c r="AM54" s="214"/>
      <c r="AN54" s="215"/>
      <c r="AO54" s="216"/>
      <c r="AP54" s="215"/>
      <c r="AQ54" s="209"/>
      <c r="AR54" s="210"/>
      <c r="AS54" s="15"/>
      <c r="AT54" s="16"/>
      <c r="AU54" s="48"/>
      <c r="AV54" s="48"/>
      <c r="AW54" s="48"/>
    </row>
    <row r="55" spans="1:49" s="48" customFormat="1" ht="19.5" customHeight="1" thickBot="1" x14ac:dyDescent="0.35">
      <c r="A55" s="217"/>
      <c r="AM55" s="218"/>
      <c r="AO55" s="218"/>
    </row>
    <row r="56" spans="1:49" s="8" customFormat="1" ht="81.75" customHeight="1" thickBot="1" x14ac:dyDescent="0.35">
      <c r="A56" s="252"/>
      <c r="B56" s="6" t="s">
        <v>177</v>
      </c>
      <c r="C56" s="6" t="s">
        <v>67</v>
      </c>
      <c r="D56" s="6" t="s">
        <v>178</v>
      </c>
      <c r="E56" s="574" t="s">
        <v>179</v>
      </c>
      <c r="F56" s="575"/>
      <c r="G56" s="576"/>
      <c r="J56" s="7"/>
      <c r="K56" s="574" t="s">
        <v>181</v>
      </c>
      <c r="L56" s="575"/>
      <c r="M56" s="575"/>
      <c r="N56" s="575"/>
      <c r="O56" s="575"/>
      <c r="P56" s="575"/>
      <c r="Q56" s="575"/>
      <c r="R56" s="575"/>
      <c r="S56" s="575"/>
      <c r="T56" s="575"/>
      <c r="U56" s="575"/>
      <c r="V56" s="575"/>
      <c r="W56" s="575"/>
      <c r="X56" s="575"/>
      <c r="Y56" s="575"/>
      <c r="Z56" s="575"/>
      <c r="AA56" s="575"/>
      <c r="AB56" s="575"/>
      <c r="AC56" s="575"/>
      <c r="AD56" s="575"/>
      <c r="AE56" s="575"/>
      <c r="AF56" s="575"/>
      <c r="AG56" s="575"/>
      <c r="AH56" s="575"/>
      <c r="AI56" s="575"/>
      <c r="AJ56" s="575"/>
      <c r="AK56" s="576"/>
      <c r="AL56" s="581" t="s">
        <v>67</v>
      </c>
      <c r="AM56" s="583"/>
      <c r="AN56" s="574" t="s">
        <v>180</v>
      </c>
      <c r="AO56" s="576"/>
      <c r="AP56" s="581" t="s">
        <v>179</v>
      </c>
      <c r="AQ56" s="582"/>
      <c r="AR56" s="583"/>
      <c r="AS56" s="156"/>
      <c r="AT56" s="156"/>
    </row>
    <row r="57" spans="1:49" s="11" customFormat="1" ht="38.25" customHeight="1" x14ac:dyDescent="0.3">
      <c r="A57" s="494" t="s">
        <v>48</v>
      </c>
      <c r="B57" s="495" t="s">
        <v>66</v>
      </c>
      <c r="C57" s="689">
        <v>4</v>
      </c>
      <c r="D57" s="689">
        <v>5</v>
      </c>
      <c r="E57" s="690">
        <v>4</v>
      </c>
      <c r="F57" s="691"/>
      <c r="G57" s="692"/>
      <c r="J57" s="699" t="s">
        <v>48</v>
      </c>
      <c r="K57" s="594" t="s">
        <v>182</v>
      </c>
      <c r="L57" s="594"/>
      <c r="M57" s="594"/>
      <c r="N57" s="594"/>
      <c r="O57" s="594"/>
      <c r="P57" s="594"/>
      <c r="Q57" s="594"/>
      <c r="R57" s="594"/>
      <c r="S57" s="594"/>
      <c r="T57" s="594"/>
      <c r="U57" s="594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5"/>
      <c r="AL57" s="702">
        <v>2</v>
      </c>
      <c r="AM57" s="703"/>
      <c r="AN57" s="702"/>
      <c r="AO57" s="704"/>
      <c r="AP57" s="703">
        <v>2</v>
      </c>
      <c r="AQ57" s="703"/>
      <c r="AR57" s="704"/>
      <c r="AS57" s="255"/>
      <c r="AT57" s="255"/>
    </row>
    <row r="58" spans="1:49" s="11" customFormat="1" ht="36" customHeight="1" thickBot="1" x14ac:dyDescent="0.35">
      <c r="A58" s="496" t="s">
        <v>49</v>
      </c>
      <c r="B58" s="340" t="s">
        <v>166</v>
      </c>
      <c r="C58" s="240">
        <v>6</v>
      </c>
      <c r="D58" s="240">
        <v>5</v>
      </c>
      <c r="E58" s="693">
        <v>5</v>
      </c>
      <c r="F58" s="694"/>
      <c r="G58" s="695"/>
      <c r="J58" s="700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  <c r="V58" s="596"/>
      <c r="W58" s="596"/>
      <c r="X58" s="596"/>
      <c r="Y58" s="596"/>
      <c r="Z58" s="596"/>
      <c r="AA58" s="596"/>
      <c r="AB58" s="596"/>
      <c r="AC58" s="596"/>
      <c r="AD58" s="596"/>
      <c r="AE58" s="596"/>
      <c r="AF58" s="596"/>
      <c r="AG58" s="596"/>
      <c r="AH58" s="596"/>
      <c r="AI58" s="596"/>
      <c r="AJ58" s="596"/>
      <c r="AK58" s="597"/>
      <c r="AL58" s="705"/>
      <c r="AM58" s="706"/>
      <c r="AN58" s="705"/>
      <c r="AO58" s="707"/>
      <c r="AP58" s="706"/>
      <c r="AQ58" s="706"/>
      <c r="AR58" s="707"/>
      <c r="AS58" s="255"/>
      <c r="AT58" s="255"/>
    </row>
    <row r="59" spans="1:49" s="11" customFormat="1" ht="19.5" thickBot="1" x14ac:dyDescent="0.35">
      <c r="A59" s="493" t="s">
        <v>50</v>
      </c>
      <c r="B59" s="16" t="s">
        <v>167</v>
      </c>
      <c r="C59" s="318">
        <v>8</v>
      </c>
      <c r="D59" s="318">
        <v>15</v>
      </c>
      <c r="E59" s="696">
        <v>8</v>
      </c>
      <c r="F59" s="697"/>
      <c r="G59" s="698"/>
      <c r="J59" s="699" t="s">
        <v>49</v>
      </c>
      <c r="K59" s="577" t="s">
        <v>183</v>
      </c>
      <c r="L59" s="578"/>
      <c r="M59" s="578"/>
      <c r="N59" s="578"/>
      <c r="O59" s="578"/>
      <c r="P59" s="578"/>
      <c r="Q59" s="578"/>
      <c r="R59" s="578"/>
      <c r="S59" s="578"/>
      <c r="T59" s="578"/>
      <c r="U59" s="578"/>
      <c r="V59" s="578"/>
      <c r="W59" s="578"/>
      <c r="X59" s="578"/>
      <c r="Y59" s="578"/>
      <c r="Z59" s="578"/>
      <c r="AA59" s="578"/>
      <c r="AB59" s="578"/>
      <c r="AC59" s="578"/>
      <c r="AD59" s="578"/>
      <c r="AE59" s="578"/>
      <c r="AF59" s="578"/>
      <c r="AG59" s="578"/>
      <c r="AH59" s="578"/>
      <c r="AI59" s="578"/>
      <c r="AJ59" s="578"/>
      <c r="AK59" s="578"/>
      <c r="AL59" s="708">
        <v>8</v>
      </c>
      <c r="AM59" s="709"/>
      <c r="AN59" s="708"/>
      <c r="AO59" s="710"/>
      <c r="AP59" s="711">
        <v>2</v>
      </c>
      <c r="AQ59" s="712"/>
      <c r="AR59" s="710"/>
      <c r="AS59" s="157"/>
      <c r="AT59" s="157"/>
    </row>
    <row r="60" spans="1:49" s="48" customFormat="1" ht="19.5" customHeight="1" thickBot="1" x14ac:dyDescent="0.35">
      <c r="A60" s="217"/>
      <c r="J60" s="700"/>
      <c r="K60" s="579"/>
      <c r="L60" s="580"/>
      <c r="M60" s="580"/>
      <c r="N60" s="580"/>
      <c r="O60" s="580"/>
      <c r="P60" s="580"/>
      <c r="Q60" s="580"/>
      <c r="R60" s="580"/>
      <c r="S60" s="580"/>
      <c r="T60" s="580"/>
      <c r="U60" s="580"/>
      <c r="V60" s="580"/>
      <c r="W60" s="580"/>
      <c r="X60" s="580"/>
      <c r="Y60" s="580"/>
      <c r="Z60" s="580"/>
      <c r="AA60" s="580"/>
      <c r="AB60" s="580"/>
      <c r="AC60" s="580"/>
      <c r="AD60" s="580"/>
      <c r="AE60" s="580"/>
      <c r="AF60" s="580"/>
      <c r="AG60" s="580"/>
      <c r="AH60" s="580"/>
      <c r="AI60" s="580"/>
      <c r="AJ60" s="580"/>
      <c r="AK60" s="580"/>
      <c r="AL60" s="713"/>
      <c r="AM60" s="714"/>
      <c r="AN60" s="713"/>
      <c r="AO60" s="715"/>
      <c r="AP60" s="716"/>
      <c r="AQ60" s="717"/>
      <c r="AR60" s="715"/>
      <c r="AS60" s="157"/>
      <c r="AT60" s="157"/>
    </row>
    <row r="61" spans="1:49" s="48" customFormat="1" ht="19.5" customHeight="1" x14ac:dyDescent="0.3">
      <c r="A61" s="617" t="s">
        <v>140</v>
      </c>
      <c r="B61" s="617"/>
      <c r="C61" s="617"/>
      <c r="D61" s="617"/>
      <c r="E61" s="617"/>
      <c r="F61" s="617"/>
      <c r="J61" s="701" t="s">
        <v>50</v>
      </c>
      <c r="K61" s="577" t="s">
        <v>68</v>
      </c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702">
        <v>8</v>
      </c>
      <c r="AM61" s="703"/>
      <c r="AN61" s="702"/>
      <c r="AO61" s="704"/>
      <c r="AP61" s="703">
        <v>2</v>
      </c>
      <c r="AQ61" s="703"/>
      <c r="AR61" s="704"/>
      <c r="AS61" s="157"/>
      <c r="AT61" s="157"/>
    </row>
    <row r="62" spans="1:49" s="48" customFormat="1" ht="19.5" customHeight="1" thickBot="1" x14ac:dyDescent="0.35">
      <c r="A62" s="220" t="s">
        <v>155</v>
      </c>
      <c r="J62" s="700"/>
      <c r="K62" s="579"/>
      <c r="L62" s="580"/>
      <c r="M62" s="580"/>
      <c r="N62" s="580"/>
      <c r="O62" s="580"/>
      <c r="P62" s="580"/>
      <c r="Q62" s="580"/>
      <c r="R62" s="580"/>
      <c r="S62" s="580"/>
      <c r="T62" s="580"/>
      <c r="U62" s="580"/>
      <c r="V62" s="580"/>
      <c r="W62" s="580"/>
      <c r="X62" s="580"/>
      <c r="Y62" s="580"/>
      <c r="Z62" s="580"/>
      <c r="AA62" s="580"/>
      <c r="AB62" s="580"/>
      <c r="AC62" s="580"/>
      <c r="AD62" s="580"/>
      <c r="AE62" s="580"/>
      <c r="AF62" s="580"/>
      <c r="AG62" s="580"/>
      <c r="AH62" s="580"/>
      <c r="AI62" s="580"/>
      <c r="AJ62" s="580"/>
      <c r="AK62" s="580"/>
      <c r="AL62" s="718"/>
      <c r="AM62" s="719"/>
      <c r="AN62" s="718"/>
      <c r="AO62" s="720"/>
      <c r="AP62" s="719"/>
      <c r="AQ62" s="719"/>
      <c r="AR62" s="720"/>
      <c r="AS62" s="157"/>
      <c r="AT62" s="157"/>
    </row>
    <row r="63" spans="1:49" ht="15.75" x14ac:dyDescent="0.25">
      <c r="A63" s="221" t="s">
        <v>156</v>
      </c>
    </row>
    <row r="64" spans="1:49" ht="15.75" x14ac:dyDescent="0.25">
      <c r="A64" s="223" t="s">
        <v>157</v>
      </c>
      <c r="B64" s="132"/>
      <c r="C64" s="132"/>
      <c r="D64" s="132"/>
      <c r="E64" s="132"/>
      <c r="F64" s="132"/>
    </row>
    <row r="65" spans="1:52" ht="15.75" x14ac:dyDescent="0.25">
      <c r="A65" s="618" t="s">
        <v>158</v>
      </c>
      <c r="B65" s="618"/>
      <c r="C65" s="618"/>
      <c r="D65" s="618"/>
      <c r="E65" s="618"/>
      <c r="F65" s="618"/>
    </row>
    <row r="66" spans="1:52" ht="15.75" x14ac:dyDescent="0.25">
      <c r="A66" s="618" t="s">
        <v>159</v>
      </c>
      <c r="B66" s="618"/>
      <c r="C66" s="618"/>
      <c r="D66" s="618"/>
      <c r="E66" s="618"/>
      <c r="F66" s="618"/>
      <c r="X66" s="128"/>
    </row>
    <row r="67" spans="1:52" ht="15.75" x14ac:dyDescent="0.25">
      <c r="A67" s="222" t="s">
        <v>160</v>
      </c>
      <c r="B67" s="132"/>
      <c r="C67" s="132"/>
      <c r="D67" s="132"/>
      <c r="E67" s="132"/>
      <c r="F67" s="132"/>
      <c r="X67" s="125"/>
    </row>
    <row r="68" spans="1:52" ht="15.75" x14ac:dyDescent="0.25">
      <c r="A68" s="222" t="s">
        <v>186</v>
      </c>
      <c r="B68" s="132"/>
      <c r="C68" s="132"/>
      <c r="D68" s="132"/>
      <c r="E68" s="132"/>
      <c r="F68" s="132"/>
    </row>
    <row r="69" spans="1:52" ht="73.5" customHeight="1" x14ac:dyDescent="0.2">
      <c r="A69" s="573" t="s">
        <v>256</v>
      </c>
      <c r="B69" s="573"/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3"/>
      <c r="AQ69" s="573"/>
      <c r="AR69" s="573"/>
      <c r="AS69" s="573"/>
      <c r="AT69" s="573"/>
    </row>
    <row r="70" spans="1:52" ht="20.25" x14ac:dyDescent="0.3">
      <c r="A70" s="17"/>
      <c r="B70" s="133"/>
      <c r="C70" s="133"/>
      <c r="D70" s="133"/>
      <c r="E70" s="133"/>
      <c r="F70" s="133"/>
    </row>
    <row r="71" spans="1:52" ht="60" customHeight="1" x14ac:dyDescent="0.2">
      <c r="A71" s="573" t="s">
        <v>255</v>
      </c>
      <c r="B71" s="573"/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  <c r="W71" s="573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573"/>
      <c r="AI71" s="573"/>
      <c r="AJ71" s="573"/>
      <c r="AK71" s="573"/>
      <c r="AL71" s="573"/>
      <c r="AM71" s="573"/>
      <c r="AN71" s="573"/>
      <c r="AO71" s="573"/>
      <c r="AP71" s="573"/>
      <c r="AQ71" s="573"/>
      <c r="AR71" s="573"/>
      <c r="AS71" s="573"/>
      <c r="AT71" s="573"/>
    </row>
    <row r="72" spans="1:52" ht="18.75" x14ac:dyDescent="0.2">
      <c r="A72" s="131"/>
      <c r="B72" s="132"/>
      <c r="C72" s="132"/>
      <c r="D72" s="132"/>
      <c r="E72" s="132"/>
      <c r="F72" s="132"/>
      <c r="I72" s="268"/>
    </row>
    <row r="73" spans="1:52" x14ac:dyDescent="0.2">
      <c r="A73" s="131"/>
      <c r="B73" s="132"/>
      <c r="C73" s="132"/>
      <c r="D73" s="132"/>
      <c r="E73" s="132"/>
      <c r="F73" s="132"/>
    </row>
    <row r="76" spans="1:52" s="17" customFormat="1" ht="20.25" x14ac:dyDescent="0.3">
      <c r="A76" s="19"/>
      <c r="B76" s="19" t="s">
        <v>252</v>
      </c>
      <c r="D76" s="19"/>
      <c r="E76" s="19" t="s">
        <v>253</v>
      </c>
      <c r="F76" s="20"/>
      <c r="G76" s="20"/>
      <c r="I76" s="20"/>
      <c r="J76" s="20"/>
      <c r="K76" s="20"/>
      <c r="L76" s="20"/>
      <c r="N76" s="20"/>
      <c r="O76" s="390"/>
      <c r="P76" s="19"/>
      <c r="Q76" s="20"/>
      <c r="R76" s="20"/>
      <c r="S76" s="19"/>
      <c r="T76" s="20"/>
      <c r="U76" s="20"/>
      <c r="V76" s="20"/>
      <c r="Y76" s="19" t="s">
        <v>184</v>
      </c>
      <c r="AK76" s="391"/>
      <c r="AW76" s="18"/>
      <c r="AX76" s="18"/>
      <c r="AY76" s="18"/>
      <c r="AZ76" s="18"/>
    </row>
    <row r="77" spans="1:52" s="17" customFormat="1" ht="20.25" x14ac:dyDescent="0.3">
      <c r="A77" s="19"/>
      <c r="B77" s="19" t="s">
        <v>71</v>
      </c>
      <c r="D77" s="19"/>
      <c r="E77" s="19" t="s">
        <v>72</v>
      </c>
      <c r="F77" s="20"/>
      <c r="G77" s="20"/>
      <c r="I77" s="20"/>
      <c r="J77" s="20"/>
      <c r="K77" s="20"/>
      <c r="L77" s="20"/>
      <c r="N77" s="20"/>
      <c r="O77" s="390"/>
      <c r="P77" s="19"/>
      <c r="Q77" s="20"/>
      <c r="R77" s="20"/>
      <c r="S77" s="19"/>
      <c r="T77" s="20"/>
      <c r="U77" s="20"/>
      <c r="V77" s="20"/>
      <c r="Y77" s="19" t="s">
        <v>73</v>
      </c>
      <c r="AK77" s="391"/>
      <c r="AW77" s="18"/>
      <c r="AX77" s="18"/>
      <c r="AY77" s="18"/>
      <c r="AZ77" s="18"/>
    </row>
    <row r="78" spans="1:52" s="17" customFormat="1" ht="20.25" x14ac:dyDescent="0.3">
      <c r="A78" s="19"/>
      <c r="B78" s="19" t="s">
        <v>69</v>
      </c>
      <c r="D78" s="19"/>
      <c r="E78" s="19" t="s">
        <v>70</v>
      </c>
      <c r="F78" s="20"/>
      <c r="G78" s="20"/>
      <c r="I78" s="20"/>
      <c r="J78" s="20"/>
      <c r="K78" s="20"/>
      <c r="L78" s="20"/>
      <c r="N78" s="20"/>
      <c r="O78" s="390"/>
      <c r="P78" s="19"/>
      <c r="Q78" s="20"/>
      <c r="R78" s="20"/>
      <c r="S78" s="19"/>
      <c r="T78" s="20"/>
      <c r="U78" s="20"/>
      <c r="V78" s="20"/>
      <c r="Y78" s="19" t="s">
        <v>254</v>
      </c>
      <c r="AK78" s="391"/>
      <c r="AW78" s="18"/>
      <c r="AX78" s="18"/>
      <c r="AY78" s="18"/>
      <c r="AZ78" s="18"/>
    </row>
  </sheetData>
  <dataConsolidate/>
  <mergeCells count="108">
    <mergeCell ref="AR3:AR4"/>
    <mergeCell ref="AM2:AP2"/>
    <mergeCell ref="AI1:AP1"/>
    <mergeCell ref="K1:R1"/>
    <mergeCell ref="K3:K4"/>
    <mergeCell ref="U3:U4"/>
    <mergeCell ref="L3:L4"/>
    <mergeCell ref="AF3:AF4"/>
    <mergeCell ref="AA3:AA4"/>
    <mergeCell ref="T3:T4"/>
    <mergeCell ref="AC3:AC4"/>
    <mergeCell ref="W2:Z2"/>
    <mergeCell ref="AA2:AD2"/>
    <mergeCell ref="AE2:AH2"/>
    <mergeCell ref="S2:V2"/>
    <mergeCell ref="AD3:AD4"/>
    <mergeCell ref="AO3:AO4"/>
    <mergeCell ref="AJ3:AJ4"/>
    <mergeCell ref="Q3:Q4"/>
    <mergeCell ref="P3:P4"/>
    <mergeCell ref="AP3:AP4"/>
    <mergeCell ref="AS3:AS4"/>
    <mergeCell ref="K51:AT51"/>
    <mergeCell ref="B5:AT5"/>
    <mergeCell ref="J2:J4"/>
    <mergeCell ref="O2:R2"/>
    <mergeCell ref="A46:B46"/>
    <mergeCell ref="A49:B49"/>
    <mergeCell ref="W3:W4"/>
    <mergeCell ref="X3:X4"/>
    <mergeCell ref="Y3:Y4"/>
    <mergeCell ref="A47:B47"/>
    <mergeCell ref="D1:E3"/>
    <mergeCell ref="F1:J1"/>
    <mergeCell ref="F2:F4"/>
    <mergeCell ref="G2:I2"/>
    <mergeCell ref="AL3:AL4"/>
    <mergeCell ref="Z3:Z4"/>
    <mergeCell ref="AG3:AG4"/>
    <mergeCell ref="C47:C48"/>
    <mergeCell ref="D47:D48"/>
    <mergeCell ref="E47:E48"/>
    <mergeCell ref="AQ3:AQ4"/>
    <mergeCell ref="AQ1:AT2"/>
    <mergeCell ref="AT3:AT4"/>
    <mergeCell ref="I3:I4"/>
    <mergeCell ref="M3:M4"/>
    <mergeCell ref="AH3:AH4"/>
    <mergeCell ref="V3:V4"/>
    <mergeCell ref="AB3:AB4"/>
    <mergeCell ref="AK3:AK4"/>
    <mergeCell ref="A1:A4"/>
    <mergeCell ref="B1:B4"/>
    <mergeCell ref="S1:Z1"/>
    <mergeCell ref="C1:C4"/>
    <mergeCell ref="AA1:AH1"/>
    <mergeCell ref="K2:N2"/>
    <mergeCell ref="AI2:AL2"/>
    <mergeCell ref="N3:N4"/>
    <mergeCell ref="AE3:AE4"/>
    <mergeCell ref="AI3:AI4"/>
    <mergeCell ref="AN3:AN4"/>
    <mergeCell ref="AN59:AO60"/>
    <mergeCell ref="W15:Y15"/>
    <mergeCell ref="AA15:AC15"/>
    <mergeCell ref="A45:B45"/>
    <mergeCell ref="K15:M15"/>
    <mergeCell ref="O15:Q15"/>
    <mergeCell ref="S15:U15"/>
    <mergeCell ref="B22:AT22"/>
    <mergeCell ref="AI15:AK15"/>
    <mergeCell ref="AM15:AO15"/>
    <mergeCell ref="AE15:AG15"/>
    <mergeCell ref="K57:AK58"/>
    <mergeCell ref="J59:J60"/>
    <mergeCell ref="K59:AK60"/>
    <mergeCell ref="AL59:AM60"/>
    <mergeCell ref="A50:B50"/>
    <mergeCell ref="R3:R4"/>
    <mergeCell ref="O3:O4"/>
    <mergeCell ref="S3:S4"/>
    <mergeCell ref="B16:AT16"/>
    <mergeCell ref="AM3:AM4"/>
    <mergeCell ref="G3:G4"/>
    <mergeCell ref="H3:H4"/>
    <mergeCell ref="A69:AT69"/>
    <mergeCell ref="A71:AT71"/>
    <mergeCell ref="E56:G56"/>
    <mergeCell ref="E57:G57"/>
    <mergeCell ref="E58:G58"/>
    <mergeCell ref="E59:G59"/>
    <mergeCell ref="K56:AK56"/>
    <mergeCell ref="AP59:AR60"/>
    <mergeCell ref="K61:AK62"/>
    <mergeCell ref="J61:J62"/>
    <mergeCell ref="AL61:AM62"/>
    <mergeCell ref="AN61:AO62"/>
    <mergeCell ref="AP61:AR62"/>
    <mergeCell ref="AP56:AR56"/>
    <mergeCell ref="AN56:AO56"/>
    <mergeCell ref="AL56:AM56"/>
    <mergeCell ref="AL57:AM58"/>
    <mergeCell ref="AN57:AO58"/>
    <mergeCell ref="AP57:AR58"/>
    <mergeCell ref="J57:J58"/>
    <mergeCell ref="A61:F61"/>
    <mergeCell ref="A65:F65"/>
    <mergeCell ref="A66:F66"/>
  </mergeCells>
  <phoneticPr fontId="0" type="noConversion"/>
  <printOptions horizontalCentered="1" gridLinesSet="0"/>
  <pageMargins left="0.19685039370078741" right="0.19685039370078741" top="0.98425196850393704" bottom="0.39370078740157483" header="0.11811023622047245" footer="0.11811023622047245"/>
  <pageSetup paperSize="9" scale="40" fitToWidth="420" fitToHeight="297" orientation="landscape" blackAndWhite="1" r:id="rId1"/>
  <headerFooter alignWithMargins="0">
    <oddFooter>&amp;R&amp;P</oddFooter>
  </headerFooter>
  <rowBreaks count="1" manualBreakCount="1">
    <brk id="36" max="4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showGridLines="0" tabSelected="1" topLeftCell="A24" zoomScale="70" zoomScaleNormal="70" zoomScaleSheetLayoutView="70" workbookViewId="0">
      <selection activeCell="Q47" sqref="Q47"/>
    </sheetView>
  </sheetViews>
  <sheetFormatPr defaultRowHeight="12.75" x14ac:dyDescent="0.2"/>
  <cols>
    <col min="1" max="1" width="11.85546875" style="151" customWidth="1"/>
    <col min="2" max="2" width="105.42578125" style="151" customWidth="1"/>
    <col min="3" max="3" width="9.7109375" style="151" customWidth="1"/>
    <col min="4" max="4" width="8.7109375" style="151" customWidth="1"/>
    <col min="5" max="5" width="8.42578125" style="151" customWidth="1"/>
    <col min="6" max="6" width="7.42578125" style="151" customWidth="1"/>
    <col min="7" max="7" width="6.85546875" style="151" customWidth="1"/>
    <col min="8" max="8" width="6.42578125" style="151" customWidth="1"/>
    <col min="9" max="9" width="8.28515625" style="151" customWidth="1"/>
    <col min="10" max="10" width="6.7109375" style="151" customWidth="1"/>
    <col min="11" max="13" width="4.42578125" style="151" customWidth="1"/>
    <col min="14" max="14" width="5.5703125" style="151" customWidth="1"/>
    <col min="15" max="16" width="4.140625" style="151" customWidth="1"/>
    <col min="17" max="17" width="4.7109375" style="151" customWidth="1"/>
    <col min="18" max="18" width="5.28515625" style="151" customWidth="1"/>
    <col min="19" max="21" width="4.28515625" style="151" customWidth="1"/>
    <col min="22" max="22" width="5.7109375" style="151" customWidth="1"/>
    <col min="23" max="25" width="4.7109375" style="151" customWidth="1"/>
    <col min="26" max="26" width="5.7109375" style="151" customWidth="1"/>
    <col min="27" max="29" width="4.42578125" style="151" customWidth="1"/>
    <col min="30" max="30" width="4.7109375" style="151" customWidth="1"/>
    <col min="31" max="33" width="4.28515625" style="151" customWidth="1"/>
    <col min="34" max="34" width="5.42578125" style="151" customWidth="1"/>
    <col min="35" max="37" width="4.140625" style="151" customWidth="1"/>
    <col min="38" max="38" width="4.28515625" style="151" customWidth="1"/>
    <col min="39" max="41" width="4.42578125" style="151" customWidth="1"/>
    <col min="42" max="42" width="5" style="151" customWidth="1"/>
    <col min="43" max="44" width="6" style="151" customWidth="1"/>
    <col min="45" max="45" width="4.7109375" style="151" customWidth="1"/>
    <col min="46" max="46" width="6.7109375" style="151" customWidth="1"/>
    <col min="47" max="16384" width="9.140625" style="151"/>
  </cols>
  <sheetData>
    <row r="1" spans="1:46" ht="22.5" x14ac:dyDescent="0.3">
      <c r="C1" s="229" t="s">
        <v>198</v>
      </c>
    </row>
    <row r="2" spans="1:46" ht="23.25" x14ac:dyDescent="0.35">
      <c r="C2" s="231"/>
      <c r="U2" s="364"/>
      <c r="V2" s="364"/>
    </row>
    <row r="3" spans="1:46" ht="24.75" customHeight="1" x14ac:dyDescent="0.35">
      <c r="B3" s="232" t="s">
        <v>57</v>
      </c>
      <c r="C3" s="231" t="s">
        <v>200</v>
      </c>
      <c r="U3" s="365"/>
      <c r="V3" s="364"/>
    </row>
    <row r="4" spans="1:46" ht="36" customHeight="1" x14ac:dyDescent="0.2">
      <c r="U4" s="78"/>
      <c r="V4" s="364"/>
    </row>
    <row r="5" spans="1:46" ht="36" customHeight="1" thickBot="1" x14ac:dyDescent="0.25">
      <c r="U5" s="78"/>
    </row>
    <row r="6" spans="1:46" s="221" customFormat="1" ht="55.5" customHeight="1" thickBot="1" x14ac:dyDescent="0.3">
      <c r="A6" s="604" t="s">
        <v>137</v>
      </c>
      <c r="B6" s="607" t="s">
        <v>176</v>
      </c>
      <c r="C6" s="613" t="s">
        <v>63</v>
      </c>
      <c r="D6" s="632" t="s">
        <v>192</v>
      </c>
      <c r="E6" s="633"/>
      <c r="F6" s="638" t="s">
        <v>125</v>
      </c>
      <c r="G6" s="639"/>
      <c r="H6" s="639"/>
      <c r="I6" s="639"/>
      <c r="J6" s="640"/>
      <c r="K6" s="610" t="s">
        <v>131</v>
      </c>
      <c r="L6" s="611"/>
      <c r="M6" s="611"/>
      <c r="N6" s="611"/>
      <c r="O6" s="611"/>
      <c r="P6" s="611"/>
      <c r="Q6" s="611"/>
      <c r="R6" s="612"/>
      <c r="S6" s="610" t="s">
        <v>132</v>
      </c>
      <c r="T6" s="611"/>
      <c r="U6" s="611"/>
      <c r="V6" s="611"/>
      <c r="W6" s="611"/>
      <c r="X6" s="611"/>
      <c r="Y6" s="611"/>
      <c r="Z6" s="612"/>
      <c r="AA6" s="610" t="s">
        <v>133</v>
      </c>
      <c r="AB6" s="611"/>
      <c r="AC6" s="611"/>
      <c r="AD6" s="611"/>
      <c r="AE6" s="611"/>
      <c r="AF6" s="611"/>
      <c r="AG6" s="611"/>
      <c r="AH6" s="612"/>
      <c r="AI6" s="610" t="s">
        <v>134</v>
      </c>
      <c r="AJ6" s="611"/>
      <c r="AK6" s="611"/>
      <c r="AL6" s="611"/>
      <c r="AM6" s="611"/>
      <c r="AN6" s="611"/>
      <c r="AO6" s="611"/>
      <c r="AP6" s="612"/>
      <c r="AQ6" s="610" t="s">
        <v>152</v>
      </c>
      <c r="AR6" s="611"/>
      <c r="AS6" s="611"/>
      <c r="AT6" s="649"/>
    </row>
    <row r="7" spans="1:46" s="221" customFormat="1" ht="52.5" customHeight="1" thickBot="1" x14ac:dyDescent="0.3">
      <c r="A7" s="605"/>
      <c r="B7" s="608"/>
      <c r="C7" s="614"/>
      <c r="D7" s="634"/>
      <c r="E7" s="635"/>
      <c r="F7" s="641" t="s">
        <v>136</v>
      </c>
      <c r="G7" s="643" t="s">
        <v>126</v>
      </c>
      <c r="H7" s="644"/>
      <c r="I7" s="644"/>
      <c r="J7" s="623" t="s">
        <v>128</v>
      </c>
      <c r="K7" s="615" t="s">
        <v>144</v>
      </c>
      <c r="L7" s="615"/>
      <c r="M7" s="615"/>
      <c r="N7" s="616"/>
      <c r="O7" s="615" t="s">
        <v>148</v>
      </c>
      <c r="P7" s="615"/>
      <c r="Q7" s="615"/>
      <c r="R7" s="616"/>
      <c r="S7" s="615" t="s">
        <v>145</v>
      </c>
      <c r="T7" s="615"/>
      <c r="U7" s="615"/>
      <c r="V7" s="616"/>
      <c r="W7" s="615" t="s">
        <v>149</v>
      </c>
      <c r="X7" s="615"/>
      <c r="Y7" s="615"/>
      <c r="Z7" s="616"/>
      <c r="AA7" s="615" t="s">
        <v>146</v>
      </c>
      <c r="AB7" s="615"/>
      <c r="AC7" s="615"/>
      <c r="AD7" s="616"/>
      <c r="AE7" s="615" t="s">
        <v>150</v>
      </c>
      <c r="AF7" s="615"/>
      <c r="AG7" s="615"/>
      <c r="AH7" s="616"/>
      <c r="AI7" s="615" t="s">
        <v>147</v>
      </c>
      <c r="AJ7" s="615"/>
      <c r="AK7" s="615"/>
      <c r="AL7" s="616"/>
      <c r="AM7" s="615" t="s">
        <v>151</v>
      </c>
      <c r="AN7" s="615"/>
      <c r="AO7" s="615"/>
      <c r="AP7" s="616"/>
      <c r="AQ7" s="650"/>
      <c r="AR7" s="651"/>
      <c r="AS7" s="651"/>
      <c r="AT7" s="652"/>
    </row>
    <row r="8" spans="1:46" s="221" customFormat="1" ht="32.25" customHeight="1" thickBot="1" x14ac:dyDescent="0.3">
      <c r="A8" s="605"/>
      <c r="B8" s="608"/>
      <c r="C8" s="614"/>
      <c r="D8" s="636"/>
      <c r="E8" s="637"/>
      <c r="F8" s="641"/>
      <c r="G8" s="602" t="s">
        <v>127</v>
      </c>
      <c r="H8" s="584" t="s">
        <v>135</v>
      </c>
      <c r="I8" s="602" t="s">
        <v>129</v>
      </c>
      <c r="J8" s="624"/>
      <c r="K8" s="602" t="s">
        <v>141</v>
      </c>
      <c r="L8" s="584" t="s">
        <v>142</v>
      </c>
      <c r="M8" s="602" t="s">
        <v>143</v>
      </c>
      <c r="N8" s="600" t="s">
        <v>130</v>
      </c>
      <c r="O8" s="602" t="s">
        <v>141</v>
      </c>
      <c r="P8" s="584" t="s">
        <v>142</v>
      </c>
      <c r="Q8" s="602" t="s">
        <v>143</v>
      </c>
      <c r="R8" s="600" t="s">
        <v>130</v>
      </c>
      <c r="S8" s="602" t="s">
        <v>141</v>
      </c>
      <c r="T8" s="584" t="s">
        <v>142</v>
      </c>
      <c r="U8" s="602" t="s">
        <v>143</v>
      </c>
      <c r="V8" s="600" t="s">
        <v>130</v>
      </c>
      <c r="W8" s="602" t="s">
        <v>141</v>
      </c>
      <c r="X8" s="584" t="s">
        <v>142</v>
      </c>
      <c r="Y8" s="602" t="s">
        <v>143</v>
      </c>
      <c r="Z8" s="600" t="s">
        <v>130</v>
      </c>
      <c r="AA8" s="602" t="s">
        <v>141</v>
      </c>
      <c r="AB8" s="584" t="s">
        <v>142</v>
      </c>
      <c r="AC8" s="602" t="s">
        <v>143</v>
      </c>
      <c r="AD8" s="600" t="s">
        <v>130</v>
      </c>
      <c r="AE8" s="602" t="s">
        <v>141</v>
      </c>
      <c r="AF8" s="584" t="s">
        <v>142</v>
      </c>
      <c r="AG8" s="602" t="s">
        <v>143</v>
      </c>
      <c r="AH8" s="600" t="s">
        <v>130</v>
      </c>
      <c r="AI8" s="602" t="s">
        <v>141</v>
      </c>
      <c r="AJ8" s="584" t="s">
        <v>142</v>
      </c>
      <c r="AK8" s="602" t="s">
        <v>143</v>
      </c>
      <c r="AL8" s="600" t="s">
        <v>130</v>
      </c>
      <c r="AM8" s="602" t="s">
        <v>141</v>
      </c>
      <c r="AN8" s="584" t="s">
        <v>142</v>
      </c>
      <c r="AO8" s="602" t="s">
        <v>143</v>
      </c>
      <c r="AP8" s="600" t="s">
        <v>130</v>
      </c>
      <c r="AQ8" s="614" t="s">
        <v>153</v>
      </c>
      <c r="AR8" s="613" t="s">
        <v>154</v>
      </c>
      <c r="AS8" s="619" t="s">
        <v>161</v>
      </c>
      <c r="AT8" s="613" t="s">
        <v>162</v>
      </c>
    </row>
    <row r="9" spans="1:46" s="221" customFormat="1" ht="136.5" customHeight="1" thickBot="1" x14ac:dyDescent="0.3">
      <c r="A9" s="606"/>
      <c r="B9" s="609"/>
      <c r="C9" s="614"/>
      <c r="D9" s="248" t="s">
        <v>138</v>
      </c>
      <c r="E9" s="248" t="s">
        <v>139</v>
      </c>
      <c r="F9" s="642"/>
      <c r="G9" s="603"/>
      <c r="H9" s="585"/>
      <c r="I9" s="603"/>
      <c r="J9" s="625"/>
      <c r="K9" s="603"/>
      <c r="L9" s="585"/>
      <c r="M9" s="603"/>
      <c r="N9" s="601"/>
      <c r="O9" s="603"/>
      <c r="P9" s="585"/>
      <c r="Q9" s="603"/>
      <c r="R9" s="601"/>
      <c r="S9" s="603"/>
      <c r="T9" s="585"/>
      <c r="U9" s="603"/>
      <c r="V9" s="601"/>
      <c r="W9" s="603"/>
      <c r="X9" s="585"/>
      <c r="Y9" s="603"/>
      <c r="Z9" s="601"/>
      <c r="AA9" s="603"/>
      <c r="AB9" s="585"/>
      <c r="AC9" s="603"/>
      <c r="AD9" s="601"/>
      <c r="AE9" s="603"/>
      <c r="AF9" s="585"/>
      <c r="AG9" s="603"/>
      <c r="AH9" s="601"/>
      <c r="AI9" s="603"/>
      <c r="AJ9" s="585"/>
      <c r="AK9" s="603"/>
      <c r="AL9" s="601"/>
      <c r="AM9" s="603"/>
      <c r="AN9" s="585"/>
      <c r="AO9" s="603"/>
      <c r="AP9" s="601"/>
      <c r="AQ9" s="614"/>
      <c r="AR9" s="653"/>
      <c r="AS9" s="619"/>
      <c r="AT9" s="614"/>
    </row>
    <row r="10" spans="1:46" s="152" customFormat="1" ht="21" customHeight="1" x14ac:dyDescent="0.3">
      <c r="A10" s="259" t="s">
        <v>313</v>
      </c>
      <c r="B10" s="680" t="s">
        <v>163</v>
      </c>
      <c r="C10" s="681"/>
      <c r="D10" s="681"/>
      <c r="E10" s="681"/>
      <c r="F10" s="681"/>
      <c r="G10" s="681"/>
      <c r="H10" s="681"/>
      <c r="I10" s="681"/>
      <c r="J10" s="681"/>
      <c r="K10" s="681"/>
      <c r="L10" s="681"/>
      <c r="M10" s="681"/>
      <c r="N10" s="681"/>
      <c r="O10" s="681"/>
      <c r="P10" s="681"/>
      <c r="Q10" s="681"/>
      <c r="R10" s="681"/>
      <c r="S10" s="681"/>
      <c r="T10" s="681"/>
      <c r="U10" s="681"/>
      <c r="V10" s="681"/>
      <c r="W10" s="681"/>
      <c r="X10" s="681"/>
      <c r="Y10" s="681"/>
      <c r="Z10" s="681"/>
      <c r="AA10" s="681"/>
      <c r="AB10" s="681"/>
      <c r="AC10" s="681"/>
      <c r="AD10" s="681"/>
      <c r="AE10" s="681"/>
      <c r="AF10" s="681"/>
      <c r="AG10" s="681"/>
      <c r="AH10" s="681"/>
      <c r="AI10" s="681"/>
      <c r="AJ10" s="681"/>
      <c r="AK10" s="681"/>
      <c r="AL10" s="681"/>
      <c r="AM10" s="681"/>
      <c r="AN10" s="681"/>
      <c r="AO10" s="681"/>
      <c r="AP10" s="681"/>
      <c r="AQ10" s="681"/>
      <c r="AR10" s="681"/>
      <c r="AS10" s="681"/>
      <c r="AT10" s="682"/>
    </row>
    <row r="11" spans="1:46" s="260" customFormat="1" ht="21" customHeight="1" x14ac:dyDescent="0.3">
      <c r="A11" s="504" t="s">
        <v>323</v>
      </c>
      <c r="B11" s="503" t="s">
        <v>204</v>
      </c>
      <c r="C11" s="256"/>
      <c r="D11" s="256">
        <f>D13</f>
        <v>2</v>
      </c>
      <c r="E11" s="256">
        <f>D11*30</f>
        <v>60</v>
      </c>
      <c r="F11" s="315"/>
      <c r="G11" s="258"/>
      <c r="H11" s="258"/>
      <c r="I11" s="258"/>
      <c r="J11" s="316"/>
      <c r="K11" s="315"/>
      <c r="L11" s="258"/>
      <c r="M11" s="316"/>
      <c r="N11" s="317">
        <f>N13</f>
        <v>2</v>
      </c>
      <c r="O11" s="315"/>
      <c r="P11" s="258"/>
      <c r="Q11" s="316"/>
      <c r="R11" s="256"/>
      <c r="S11" s="315"/>
      <c r="T11" s="258"/>
      <c r="U11" s="316"/>
      <c r="V11" s="256"/>
      <c r="W11" s="315"/>
      <c r="X11" s="258"/>
      <c r="Y11" s="316"/>
      <c r="Z11" s="256"/>
      <c r="AA11" s="315"/>
      <c r="AB11" s="258"/>
      <c r="AC11" s="316"/>
      <c r="AD11" s="256"/>
      <c r="AE11" s="315"/>
      <c r="AF11" s="258"/>
      <c r="AG11" s="316"/>
      <c r="AH11" s="256"/>
      <c r="AI11" s="315"/>
      <c r="AJ11" s="258"/>
      <c r="AK11" s="316"/>
      <c r="AL11" s="317"/>
      <c r="AM11" s="366"/>
      <c r="AN11" s="258"/>
      <c r="AO11" s="316"/>
      <c r="AP11" s="317"/>
      <c r="AQ11" s="317"/>
      <c r="AR11" s="317"/>
      <c r="AS11" s="257"/>
      <c r="AT11" s="315"/>
    </row>
    <row r="12" spans="1:46" s="152" customFormat="1" ht="21" customHeight="1" x14ac:dyDescent="0.3">
      <c r="A12" s="511"/>
      <c r="B12" s="510" t="s">
        <v>56</v>
      </c>
      <c r="C12" s="256"/>
      <c r="D12" s="256"/>
      <c r="E12" s="256"/>
      <c r="F12" s="315"/>
      <c r="G12" s="258"/>
      <c r="H12" s="258"/>
      <c r="I12" s="258"/>
      <c r="J12" s="316"/>
      <c r="K12" s="315"/>
      <c r="L12" s="258"/>
      <c r="M12" s="316"/>
      <c r="N12" s="317"/>
      <c r="O12" s="315"/>
      <c r="P12" s="258"/>
      <c r="Q12" s="316"/>
      <c r="R12" s="256"/>
      <c r="S12" s="315"/>
      <c r="T12" s="258"/>
      <c r="U12" s="540"/>
      <c r="V12" s="317"/>
      <c r="W12" s="366"/>
      <c r="X12" s="258"/>
      <c r="Y12" s="540"/>
      <c r="Z12" s="317"/>
      <c r="AA12" s="366"/>
      <c r="AB12" s="258"/>
      <c r="AC12" s="316"/>
      <c r="AD12" s="256"/>
      <c r="AE12" s="315"/>
      <c r="AF12" s="258"/>
      <c r="AG12" s="316"/>
      <c r="AH12" s="256"/>
      <c r="AI12" s="315"/>
      <c r="AJ12" s="258"/>
      <c r="AK12" s="316"/>
      <c r="AL12" s="317"/>
      <c r="AM12" s="366"/>
      <c r="AN12" s="258"/>
      <c r="AO12" s="316"/>
      <c r="AP12" s="317"/>
      <c r="AQ12" s="512"/>
      <c r="AR12" s="256"/>
      <c r="AS12" s="257"/>
      <c r="AT12" s="256"/>
    </row>
    <row r="13" spans="1:46" s="11" customFormat="1" ht="21" customHeight="1" thickBot="1" x14ac:dyDescent="0.4">
      <c r="A13" s="38" t="s">
        <v>207</v>
      </c>
      <c r="B13" s="39" t="s">
        <v>206</v>
      </c>
      <c r="C13" s="14" t="s">
        <v>234</v>
      </c>
      <c r="D13" s="278">
        <v>2</v>
      </c>
      <c r="E13" s="21">
        <f>D13*30</f>
        <v>60</v>
      </c>
      <c r="F13" s="274">
        <f>G13++H13+I13</f>
        <v>32</v>
      </c>
      <c r="G13" s="275">
        <v>16</v>
      </c>
      <c r="H13" s="275"/>
      <c r="I13" s="275">
        <v>16</v>
      </c>
      <c r="J13" s="276">
        <f>E13-F13</f>
        <v>28</v>
      </c>
      <c r="K13" s="280">
        <v>1</v>
      </c>
      <c r="L13" s="355"/>
      <c r="M13" s="276">
        <v>1</v>
      </c>
      <c r="N13" s="548">
        <v>2</v>
      </c>
      <c r="O13" s="367"/>
      <c r="P13" s="368"/>
      <c r="Q13" s="369"/>
      <c r="R13" s="370"/>
      <c r="S13" s="367"/>
      <c r="T13" s="368"/>
      <c r="U13" s="369"/>
      <c r="V13" s="370"/>
      <c r="W13" s="29"/>
      <c r="X13" s="368"/>
      <c r="Y13" s="31"/>
      <c r="Z13" s="371"/>
      <c r="AA13" s="29"/>
      <c r="AB13" s="368"/>
      <c r="AC13" s="31"/>
      <c r="AD13" s="28"/>
      <c r="AE13" s="367"/>
      <c r="AF13" s="368"/>
      <c r="AG13" s="372"/>
      <c r="AH13" s="28"/>
      <c r="AI13" s="367"/>
      <c r="AJ13" s="368"/>
      <c r="AK13" s="31"/>
      <c r="AL13" s="28"/>
      <c r="AM13" s="29"/>
      <c r="AN13" s="30"/>
      <c r="AO13" s="31"/>
      <c r="AP13" s="14"/>
      <c r="AQ13" s="293">
        <v>1</v>
      </c>
      <c r="AR13" s="35"/>
      <c r="AS13" s="13"/>
      <c r="AT13" s="13"/>
    </row>
    <row r="14" spans="1:46" s="152" customFormat="1" ht="21" customHeight="1" x14ac:dyDescent="0.3">
      <c r="A14" s="508" t="s">
        <v>270</v>
      </c>
      <c r="B14" s="685" t="s">
        <v>165</v>
      </c>
      <c r="C14" s="686"/>
      <c r="D14" s="686"/>
      <c r="E14" s="686"/>
      <c r="F14" s="686"/>
      <c r="G14" s="686"/>
      <c r="H14" s="686"/>
      <c r="I14" s="686"/>
      <c r="J14" s="686"/>
      <c r="K14" s="686"/>
      <c r="L14" s="686"/>
      <c r="M14" s="686"/>
      <c r="N14" s="687"/>
      <c r="O14" s="686"/>
      <c r="P14" s="686"/>
      <c r="Q14" s="686"/>
      <c r="R14" s="686"/>
      <c r="S14" s="686"/>
      <c r="T14" s="686"/>
      <c r="U14" s="686"/>
      <c r="V14" s="686"/>
      <c r="W14" s="686"/>
      <c r="X14" s="686"/>
      <c r="Y14" s="686"/>
      <c r="Z14" s="686"/>
      <c r="AA14" s="686"/>
      <c r="AB14" s="686"/>
      <c r="AC14" s="686"/>
      <c r="AD14" s="686"/>
      <c r="AE14" s="686"/>
      <c r="AF14" s="686"/>
      <c r="AG14" s="686"/>
      <c r="AH14" s="686"/>
      <c r="AI14" s="686"/>
      <c r="AJ14" s="686"/>
      <c r="AK14" s="686"/>
      <c r="AL14" s="686"/>
      <c r="AM14" s="686"/>
      <c r="AN14" s="686"/>
      <c r="AO14" s="686"/>
      <c r="AP14" s="686"/>
      <c r="AQ14" s="686"/>
      <c r="AR14" s="686"/>
      <c r="AS14" s="686"/>
      <c r="AT14" s="688"/>
    </row>
    <row r="15" spans="1:46" s="48" customFormat="1" ht="21" customHeight="1" x14ac:dyDescent="0.3">
      <c r="A15" s="500" t="s">
        <v>324</v>
      </c>
      <c r="B15" s="497" t="s">
        <v>187</v>
      </c>
      <c r="C15" s="14"/>
      <c r="D15" s="37">
        <f>D17+D18</f>
        <v>10</v>
      </c>
      <c r="E15" s="14"/>
      <c r="F15" s="29"/>
      <c r="G15" s="30"/>
      <c r="H15" s="30"/>
      <c r="I15" s="30"/>
      <c r="J15" s="31"/>
      <c r="K15" s="373"/>
      <c r="L15" s="30"/>
      <c r="M15" s="374"/>
      <c r="N15" s="383">
        <f>SUM(N17:N18)</f>
        <v>0</v>
      </c>
      <c r="O15" s="543"/>
      <c r="P15" s="401"/>
      <c r="Q15" s="544"/>
      <c r="R15" s="383">
        <f t="shared" ref="R15:AD15" si="0">SUM(R17:R18)</f>
        <v>0</v>
      </c>
      <c r="S15" s="543"/>
      <c r="T15" s="401"/>
      <c r="U15" s="544"/>
      <c r="V15" s="383">
        <f t="shared" si="0"/>
        <v>0</v>
      </c>
      <c r="W15" s="543"/>
      <c r="X15" s="401"/>
      <c r="Y15" s="544"/>
      <c r="Z15" s="383">
        <f t="shared" si="0"/>
        <v>10</v>
      </c>
      <c r="AA15" s="543"/>
      <c r="AB15" s="401"/>
      <c r="AC15" s="544"/>
      <c r="AD15" s="383">
        <f t="shared" si="0"/>
        <v>0</v>
      </c>
      <c r="AE15" s="373"/>
      <c r="AF15" s="30"/>
      <c r="AG15" s="31"/>
      <c r="AH15" s="14">
        <f>SUM(AH16:AH18)</f>
        <v>0</v>
      </c>
      <c r="AI15" s="373"/>
      <c r="AJ15" s="30"/>
      <c r="AK15" s="31"/>
      <c r="AL15" s="14">
        <f>SUM(AL16:AL18)</f>
        <v>0</v>
      </c>
      <c r="AM15" s="29"/>
      <c r="AN15" s="30"/>
      <c r="AO15" s="31"/>
      <c r="AP15" s="14">
        <f>SUM(AP16:AP18)</f>
        <v>0</v>
      </c>
      <c r="AQ15" s="14"/>
      <c r="AR15" s="35"/>
      <c r="AS15" s="13"/>
      <c r="AT15" s="13"/>
    </row>
    <row r="16" spans="1:46" s="11" customFormat="1" ht="21" customHeight="1" thickBot="1" x14ac:dyDescent="0.4">
      <c r="A16" s="502"/>
      <c r="B16" s="277" t="s">
        <v>56</v>
      </c>
      <c r="C16" s="509"/>
      <c r="D16" s="247"/>
      <c r="E16" s="240"/>
      <c r="F16" s="29"/>
      <c r="G16" s="30"/>
      <c r="H16" s="30"/>
      <c r="I16" s="30"/>
      <c r="J16" s="31"/>
      <c r="K16" s="367"/>
      <c r="L16" s="30"/>
      <c r="M16" s="374"/>
      <c r="N16" s="370"/>
      <c r="O16" s="376"/>
      <c r="P16" s="30"/>
      <c r="Q16" s="372"/>
      <c r="R16" s="377"/>
      <c r="S16" s="29"/>
      <c r="T16" s="30"/>
      <c r="U16" s="31"/>
      <c r="V16" s="375"/>
      <c r="W16" s="29"/>
      <c r="X16" s="30"/>
      <c r="Y16" s="31"/>
      <c r="Z16" s="14"/>
      <c r="AA16" s="29"/>
      <c r="AB16" s="30"/>
      <c r="AC16" s="31"/>
      <c r="AD16" s="14"/>
      <c r="AE16" s="373"/>
      <c r="AF16" s="30"/>
      <c r="AG16" s="31"/>
      <c r="AH16" s="14"/>
      <c r="AI16" s="373"/>
      <c r="AJ16" s="30"/>
      <c r="AK16" s="31"/>
      <c r="AL16" s="14"/>
      <c r="AM16" s="29"/>
      <c r="AN16" s="30"/>
      <c r="AO16" s="31"/>
      <c r="AP16" s="14"/>
      <c r="AQ16" s="28"/>
      <c r="AR16" s="319"/>
      <c r="AS16" s="13"/>
      <c r="AT16" s="13"/>
    </row>
    <row r="17" spans="1:46" s="48" customFormat="1" ht="36.75" customHeight="1" thickBot="1" x14ac:dyDescent="0.35">
      <c r="A17" s="22" t="s">
        <v>292</v>
      </c>
      <c r="B17" s="446" t="s">
        <v>236</v>
      </c>
      <c r="C17" s="515" t="s">
        <v>202</v>
      </c>
      <c r="D17" s="269">
        <v>5</v>
      </c>
      <c r="E17" s="270">
        <f>D17*30</f>
        <v>150</v>
      </c>
      <c r="F17" s="395">
        <f>G17+H17+I17</f>
        <v>80</v>
      </c>
      <c r="G17" s="272">
        <f>16*(K17+O17+S17+W17+AA17+AE17+AI17+AM17)</f>
        <v>32</v>
      </c>
      <c r="H17" s="272">
        <f>16*(L17+P17+T17+X17+AB17+AF17+AJ17+AN17)</f>
        <v>0</v>
      </c>
      <c r="I17" s="272">
        <f>16*(M17+Q17+U17+Y17+AC17+AG17+AK17+AO17)</f>
        <v>48</v>
      </c>
      <c r="J17" s="396">
        <f>E17-F17</f>
        <v>70</v>
      </c>
      <c r="K17" s="516"/>
      <c r="L17" s="517"/>
      <c r="M17" s="518"/>
      <c r="N17" s="519"/>
      <c r="O17" s="392"/>
      <c r="P17" s="272"/>
      <c r="Q17" s="393"/>
      <c r="R17" s="394"/>
      <c r="S17" s="392"/>
      <c r="T17" s="272"/>
      <c r="U17" s="397"/>
      <c r="V17" s="394"/>
      <c r="W17" s="474">
        <v>2</v>
      </c>
      <c r="X17" s="468"/>
      <c r="Y17" s="520">
        <v>3</v>
      </c>
      <c r="Z17" s="521">
        <v>5</v>
      </c>
      <c r="AA17" s="32"/>
      <c r="AB17" s="32"/>
      <c r="AC17" s="33"/>
      <c r="AD17" s="379"/>
      <c r="AE17" s="373"/>
      <c r="AF17" s="30"/>
      <c r="AG17" s="31"/>
      <c r="AH17" s="14"/>
      <c r="AI17" s="373"/>
      <c r="AJ17" s="30"/>
      <c r="AK17" s="31"/>
      <c r="AL17" s="14"/>
      <c r="AM17" s="32"/>
      <c r="AN17" s="32"/>
      <c r="AO17" s="33"/>
      <c r="AP17" s="10"/>
      <c r="AQ17" s="293">
        <v>4</v>
      </c>
      <c r="AR17" s="35"/>
      <c r="AS17" s="35"/>
      <c r="AT17" s="28"/>
    </row>
    <row r="18" spans="1:46" s="11" customFormat="1" ht="36.75" customHeight="1" thickBot="1" x14ac:dyDescent="0.35">
      <c r="A18" s="22" t="s">
        <v>293</v>
      </c>
      <c r="B18" s="447" t="s">
        <v>216</v>
      </c>
      <c r="C18" s="515" t="s">
        <v>53</v>
      </c>
      <c r="D18" s="522">
        <v>5</v>
      </c>
      <c r="E18" s="270">
        <f>D18*30</f>
        <v>150</v>
      </c>
      <c r="F18" s="395">
        <f>G18+H18+I18</f>
        <v>80</v>
      </c>
      <c r="G18" s="272"/>
      <c r="H18" s="272"/>
      <c r="I18" s="272">
        <v>80</v>
      </c>
      <c r="J18" s="396">
        <f>E18-F18</f>
        <v>70</v>
      </c>
      <c r="K18" s="449"/>
      <c r="L18" s="450"/>
      <c r="M18" s="273"/>
      <c r="N18" s="394"/>
      <c r="O18" s="392"/>
      <c r="P18" s="450"/>
      <c r="Q18" s="396"/>
      <c r="R18" s="451"/>
      <c r="S18" s="395"/>
      <c r="T18" s="450"/>
      <c r="U18" s="396"/>
      <c r="V18" s="269"/>
      <c r="W18" s="395"/>
      <c r="X18" s="450"/>
      <c r="Y18" s="396">
        <v>5</v>
      </c>
      <c r="Z18" s="269">
        <v>5</v>
      </c>
      <c r="AA18" s="29"/>
      <c r="AB18" s="368"/>
      <c r="AC18" s="31"/>
      <c r="AD18" s="28"/>
      <c r="AE18" s="367"/>
      <c r="AF18" s="368"/>
      <c r="AG18" s="372"/>
      <c r="AH18" s="28"/>
      <c r="AI18" s="367"/>
      <c r="AJ18" s="368"/>
      <c r="AK18" s="31"/>
      <c r="AL18" s="28"/>
      <c r="AM18" s="29"/>
      <c r="AN18" s="30"/>
      <c r="AO18" s="31"/>
      <c r="AP18" s="14"/>
      <c r="AQ18" s="314">
        <v>4</v>
      </c>
      <c r="AR18" s="35"/>
      <c r="AS18" s="13"/>
      <c r="AT18" s="13"/>
    </row>
    <row r="19" spans="1:46" s="152" customFormat="1" ht="21" customHeight="1" x14ac:dyDescent="0.3">
      <c r="A19" s="219" t="s">
        <v>271</v>
      </c>
      <c r="B19" s="685" t="s">
        <v>64</v>
      </c>
      <c r="C19" s="687"/>
      <c r="D19" s="686"/>
      <c r="E19" s="686"/>
      <c r="F19" s="686"/>
      <c r="G19" s="686"/>
      <c r="H19" s="686"/>
      <c r="I19" s="686"/>
      <c r="J19" s="686"/>
      <c r="K19" s="686"/>
      <c r="L19" s="686"/>
      <c r="M19" s="686"/>
      <c r="N19" s="686"/>
      <c r="O19" s="686"/>
      <c r="P19" s="686"/>
      <c r="Q19" s="686"/>
      <c r="R19" s="686"/>
      <c r="S19" s="686"/>
      <c r="T19" s="686"/>
      <c r="U19" s="686"/>
      <c r="V19" s="686"/>
      <c r="W19" s="686"/>
      <c r="X19" s="686"/>
      <c r="Y19" s="686"/>
      <c r="Z19" s="686"/>
      <c r="AA19" s="686"/>
      <c r="AB19" s="686"/>
      <c r="AC19" s="686"/>
      <c r="AD19" s="686"/>
      <c r="AE19" s="686"/>
      <c r="AF19" s="686"/>
      <c r="AG19" s="686"/>
      <c r="AH19" s="686"/>
      <c r="AI19" s="686"/>
      <c r="AJ19" s="686"/>
      <c r="AK19" s="686"/>
      <c r="AL19" s="686"/>
      <c r="AM19" s="686"/>
      <c r="AN19" s="686"/>
      <c r="AO19" s="686"/>
      <c r="AP19" s="686"/>
      <c r="AQ19" s="686"/>
      <c r="AR19" s="686"/>
      <c r="AS19" s="686"/>
      <c r="AT19" s="688"/>
    </row>
    <row r="20" spans="1:46" s="48" customFormat="1" ht="21" customHeight="1" x14ac:dyDescent="0.3">
      <c r="A20" s="40" t="s">
        <v>325</v>
      </c>
      <c r="B20" s="497" t="s">
        <v>187</v>
      </c>
      <c r="C20" s="14"/>
      <c r="D20" s="37">
        <f>SUM(D22:D42)</f>
        <v>95</v>
      </c>
      <c r="E20" s="21">
        <f>D20*30</f>
        <v>2850</v>
      </c>
      <c r="F20" s="277"/>
      <c r="G20" s="275"/>
      <c r="H20" s="275"/>
      <c r="I20" s="275"/>
      <c r="J20" s="279"/>
      <c r="K20" s="274"/>
      <c r="L20" s="275"/>
      <c r="M20" s="281"/>
      <c r="N20" s="384">
        <f>SUM(N22:N42)</f>
        <v>0</v>
      </c>
      <c r="O20" s="545"/>
      <c r="P20" s="547"/>
      <c r="Q20" s="546"/>
      <c r="R20" s="384">
        <f t="shared" ref="R20:AL20" si="1">SUM(R22:R42)</f>
        <v>10</v>
      </c>
      <c r="S20" s="545"/>
      <c r="T20" s="547"/>
      <c r="U20" s="546"/>
      <c r="V20" s="384">
        <f t="shared" si="1"/>
        <v>15</v>
      </c>
      <c r="W20" s="545"/>
      <c r="X20" s="547"/>
      <c r="Y20" s="546"/>
      <c r="Z20" s="384">
        <f t="shared" si="1"/>
        <v>15</v>
      </c>
      <c r="AA20" s="545"/>
      <c r="AB20" s="547"/>
      <c r="AC20" s="546"/>
      <c r="AD20" s="384">
        <f t="shared" si="1"/>
        <v>25</v>
      </c>
      <c r="AE20" s="545"/>
      <c r="AF20" s="547"/>
      <c r="AG20" s="546"/>
      <c r="AH20" s="384">
        <f t="shared" si="1"/>
        <v>20</v>
      </c>
      <c r="AI20" s="545"/>
      <c r="AJ20" s="547"/>
      <c r="AK20" s="546"/>
      <c r="AL20" s="384">
        <f t="shared" si="1"/>
        <v>10</v>
      </c>
      <c r="AM20" s="277"/>
      <c r="AN20" s="30"/>
      <c r="AO20" s="31"/>
      <c r="AP20" s="14"/>
      <c r="AQ20" s="14"/>
      <c r="AR20" s="35"/>
      <c r="AS20" s="13"/>
      <c r="AT20" s="13"/>
    </row>
    <row r="21" spans="1:46" s="11" customFormat="1" ht="21" customHeight="1" x14ac:dyDescent="0.3">
      <c r="A21" s="38"/>
      <c r="B21" s="277" t="s">
        <v>56</v>
      </c>
      <c r="C21" s="14"/>
      <c r="D21" s="247"/>
      <c r="E21" s="240"/>
      <c r="F21" s="277"/>
      <c r="G21" s="275"/>
      <c r="H21" s="275"/>
      <c r="I21" s="275"/>
      <c r="J21" s="279"/>
      <c r="K21" s="280"/>
      <c r="L21" s="275"/>
      <c r="M21" s="281"/>
      <c r="N21" s="357"/>
      <c r="O21" s="354"/>
      <c r="P21" s="275"/>
      <c r="Q21" s="358"/>
      <c r="R21" s="357"/>
      <c r="S21" s="277"/>
      <c r="T21" s="275"/>
      <c r="U21" s="279"/>
      <c r="V21" s="21"/>
      <c r="W21" s="277"/>
      <c r="X21" s="275"/>
      <c r="Y21" s="279"/>
      <c r="Z21" s="21"/>
      <c r="AA21" s="277"/>
      <c r="AB21" s="275"/>
      <c r="AC21" s="279"/>
      <c r="AD21" s="21"/>
      <c r="AE21" s="274"/>
      <c r="AF21" s="275"/>
      <c r="AG21" s="279"/>
      <c r="AH21" s="21"/>
      <c r="AI21" s="274"/>
      <c r="AJ21" s="275"/>
      <c r="AK21" s="279"/>
      <c r="AL21" s="21"/>
      <c r="AM21" s="277"/>
      <c r="AN21" s="30"/>
      <c r="AO21" s="31"/>
      <c r="AP21" s="14"/>
      <c r="AQ21" s="28"/>
      <c r="AR21" s="319"/>
      <c r="AS21" s="13"/>
      <c r="AT21" s="13"/>
    </row>
    <row r="22" spans="1:46" s="11" customFormat="1" ht="21" customHeight="1" x14ac:dyDescent="0.3">
      <c r="A22" s="38" t="s">
        <v>294</v>
      </c>
      <c r="B22" s="246" t="s">
        <v>246</v>
      </c>
      <c r="C22" s="238" t="s">
        <v>202</v>
      </c>
      <c r="D22" s="247">
        <v>5</v>
      </c>
      <c r="E22" s="240">
        <f>D22*30</f>
        <v>150</v>
      </c>
      <c r="F22" s="283">
        <f t="shared" ref="F22:F39" si="2">G22+H22+I22</f>
        <v>80</v>
      </c>
      <c r="G22" s="284">
        <v>32</v>
      </c>
      <c r="H22" s="284"/>
      <c r="I22" s="284">
        <v>48</v>
      </c>
      <c r="J22" s="285">
        <f t="shared" ref="J22:J39" si="3">E22-F22</f>
        <v>70</v>
      </c>
      <c r="K22" s="280"/>
      <c r="L22" s="355"/>
      <c r="M22" s="279"/>
      <c r="N22" s="357"/>
      <c r="O22" s="354"/>
      <c r="P22" s="355"/>
      <c r="Q22" s="279"/>
      <c r="R22" s="357"/>
      <c r="S22" s="277">
        <v>2</v>
      </c>
      <c r="T22" s="275"/>
      <c r="U22" s="279">
        <v>3</v>
      </c>
      <c r="V22" s="21">
        <v>5</v>
      </c>
      <c r="W22" s="277"/>
      <c r="X22" s="275"/>
      <c r="Y22" s="279"/>
      <c r="Z22" s="21"/>
      <c r="AA22" s="277"/>
      <c r="AB22" s="275"/>
      <c r="AC22" s="279"/>
      <c r="AD22" s="21"/>
      <c r="AE22" s="274"/>
      <c r="AF22" s="275"/>
      <c r="AG22" s="279"/>
      <c r="AH22" s="21"/>
      <c r="AI22" s="274"/>
      <c r="AJ22" s="275"/>
      <c r="AK22" s="279"/>
      <c r="AL22" s="21"/>
      <c r="AM22" s="277"/>
      <c r="AN22" s="30"/>
      <c r="AO22" s="31"/>
      <c r="AP22" s="14"/>
      <c r="AQ22" s="293">
        <v>3</v>
      </c>
      <c r="AR22" s="319"/>
      <c r="AS22" s="13"/>
      <c r="AT22" s="13"/>
    </row>
    <row r="23" spans="1:46" s="11" customFormat="1" ht="21" customHeight="1" x14ac:dyDescent="0.3">
      <c r="A23" s="38" t="s">
        <v>295</v>
      </c>
      <c r="B23" s="341" t="s">
        <v>240</v>
      </c>
      <c r="C23" s="238" t="s">
        <v>202</v>
      </c>
      <c r="D23" s="247">
        <v>5</v>
      </c>
      <c r="E23" s="240">
        <f t="shared" ref="E23" si="4">D23*30</f>
        <v>150</v>
      </c>
      <c r="F23" s="283">
        <f t="shared" si="2"/>
        <v>80</v>
      </c>
      <c r="G23" s="284">
        <f>16*(K23+O23+S23+W23+AA23+AE23+AI23+AM23)</f>
        <v>32</v>
      </c>
      <c r="H23" s="284"/>
      <c r="I23" s="284">
        <v>48</v>
      </c>
      <c r="J23" s="285">
        <f t="shared" si="3"/>
        <v>70</v>
      </c>
      <c r="K23" s="280"/>
      <c r="L23" s="355"/>
      <c r="M23" s="279"/>
      <c r="N23" s="357"/>
      <c r="O23" s="354"/>
      <c r="P23" s="355"/>
      <c r="Q23" s="279"/>
      <c r="R23" s="357"/>
      <c r="S23" s="277">
        <v>2</v>
      </c>
      <c r="T23" s="355"/>
      <c r="U23" s="279">
        <v>3</v>
      </c>
      <c r="V23" s="37">
        <v>5</v>
      </c>
      <c r="W23" s="277"/>
      <c r="X23" s="355"/>
      <c r="Y23" s="279"/>
      <c r="Z23" s="37"/>
      <c r="AA23" s="277"/>
      <c r="AB23" s="355"/>
      <c r="AC23" s="279"/>
      <c r="AD23" s="37"/>
      <c r="AE23" s="280"/>
      <c r="AF23" s="355"/>
      <c r="AG23" s="358"/>
      <c r="AH23" s="37"/>
      <c r="AI23" s="280"/>
      <c r="AJ23" s="355"/>
      <c r="AK23" s="279"/>
      <c r="AL23" s="37"/>
      <c r="AM23" s="277"/>
      <c r="AN23" s="30"/>
      <c r="AO23" s="31"/>
      <c r="AP23" s="14"/>
      <c r="AQ23" s="293">
        <v>3</v>
      </c>
      <c r="AR23" s="35"/>
      <c r="AS23" s="13"/>
      <c r="AT23" s="13"/>
    </row>
    <row r="24" spans="1:46" s="11" customFormat="1" ht="21" customHeight="1" x14ac:dyDescent="0.3">
      <c r="A24" s="38" t="s">
        <v>296</v>
      </c>
      <c r="B24" s="342" t="s">
        <v>241</v>
      </c>
      <c r="C24" s="238" t="s">
        <v>202</v>
      </c>
      <c r="D24" s="247">
        <v>5</v>
      </c>
      <c r="E24" s="240">
        <f t="shared" ref="E24" si="5">D24*30</f>
        <v>150</v>
      </c>
      <c r="F24" s="283">
        <f t="shared" si="2"/>
        <v>80</v>
      </c>
      <c r="G24" s="284">
        <f>16*(K24+O24+S24+W24+AA24+AE24+AI24+AM24)</f>
        <v>32</v>
      </c>
      <c r="H24" s="284"/>
      <c r="I24" s="284">
        <v>48</v>
      </c>
      <c r="J24" s="285">
        <f t="shared" si="3"/>
        <v>70</v>
      </c>
      <c r="K24" s="380"/>
      <c r="L24" s="381"/>
      <c r="M24" s="285"/>
      <c r="N24" s="385"/>
      <c r="O24" s="386">
        <v>2</v>
      </c>
      <c r="P24" s="381"/>
      <c r="Q24" s="285">
        <v>3</v>
      </c>
      <c r="R24" s="385">
        <v>5</v>
      </c>
      <c r="S24" s="277"/>
      <c r="T24" s="355"/>
      <c r="U24" s="279"/>
      <c r="V24" s="37"/>
      <c r="W24" s="277"/>
      <c r="X24" s="355"/>
      <c r="Y24" s="279"/>
      <c r="Z24" s="37"/>
      <c r="AA24" s="277"/>
      <c r="AB24" s="355"/>
      <c r="AC24" s="279"/>
      <c r="AD24" s="37"/>
      <c r="AE24" s="280"/>
      <c r="AF24" s="355"/>
      <c r="AG24" s="358"/>
      <c r="AH24" s="37"/>
      <c r="AI24" s="280"/>
      <c r="AJ24" s="355"/>
      <c r="AK24" s="279"/>
      <c r="AL24" s="37"/>
      <c r="AM24" s="277"/>
      <c r="AN24" s="30"/>
      <c r="AO24" s="31"/>
      <c r="AP24" s="14"/>
      <c r="AQ24" s="314">
        <v>2</v>
      </c>
      <c r="AR24" s="35"/>
      <c r="AS24" s="13"/>
      <c r="AT24" s="13"/>
    </row>
    <row r="25" spans="1:46" s="11" customFormat="1" ht="21" customHeight="1" x14ac:dyDescent="0.3">
      <c r="A25" s="42" t="s">
        <v>297</v>
      </c>
      <c r="B25" s="542" t="s">
        <v>242</v>
      </c>
      <c r="C25" s="541" t="s">
        <v>289</v>
      </c>
      <c r="D25" s="247">
        <v>5</v>
      </c>
      <c r="E25" s="240">
        <f>D25*30</f>
        <v>150</v>
      </c>
      <c r="F25" s="283">
        <f t="shared" si="2"/>
        <v>80</v>
      </c>
      <c r="G25" s="284">
        <v>32</v>
      </c>
      <c r="H25" s="284"/>
      <c r="I25" s="284">
        <v>48</v>
      </c>
      <c r="J25" s="285">
        <f t="shared" si="3"/>
        <v>70</v>
      </c>
      <c r="K25" s="380"/>
      <c r="L25" s="381"/>
      <c r="M25" s="285"/>
      <c r="N25" s="385"/>
      <c r="O25" s="386">
        <v>2</v>
      </c>
      <c r="P25" s="381"/>
      <c r="Q25" s="285">
        <v>3</v>
      </c>
      <c r="R25" s="385">
        <v>5</v>
      </c>
      <c r="S25" s="277"/>
      <c r="T25" s="355"/>
      <c r="U25" s="279"/>
      <c r="V25" s="37"/>
      <c r="W25" s="277"/>
      <c r="X25" s="355"/>
      <c r="Y25" s="279"/>
      <c r="Z25" s="37"/>
      <c r="AA25" s="277"/>
      <c r="AB25" s="355"/>
      <c r="AC25" s="279"/>
      <c r="AD25" s="37"/>
      <c r="AE25" s="280"/>
      <c r="AF25" s="355"/>
      <c r="AG25" s="358"/>
      <c r="AH25" s="37"/>
      <c r="AI25" s="280"/>
      <c r="AJ25" s="355"/>
      <c r="AK25" s="279"/>
      <c r="AL25" s="37"/>
      <c r="AM25" s="277"/>
      <c r="AN25" s="30"/>
      <c r="AO25" s="31"/>
      <c r="AP25" s="14"/>
      <c r="AQ25" s="314">
        <v>2</v>
      </c>
      <c r="AR25" s="35"/>
      <c r="AS25" s="13"/>
      <c r="AT25" s="13"/>
    </row>
    <row r="26" spans="1:46" s="11" customFormat="1" ht="21" customHeight="1" x14ac:dyDescent="0.3">
      <c r="A26" s="38" t="s">
        <v>298</v>
      </c>
      <c r="B26" s="513" t="s">
        <v>243</v>
      </c>
      <c r="C26" s="238" t="s">
        <v>202</v>
      </c>
      <c r="D26" s="247">
        <v>5</v>
      </c>
      <c r="E26" s="240">
        <f>D26*30</f>
        <v>150</v>
      </c>
      <c r="F26" s="283">
        <f t="shared" si="2"/>
        <v>80</v>
      </c>
      <c r="G26" s="284">
        <v>32</v>
      </c>
      <c r="H26" s="284"/>
      <c r="I26" s="284">
        <v>48</v>
      </c>
      <c r="J26" s="285">
        <f t="shared" si="3"/>
        <v>70</v>
      </c>
      <c r="K26" s="380"/>
      <c r="L26" s="381"/>
      <c r="M26" s="285"/>
      <c r="N26" s="385"/>
      <c r="O26" s="386"/>
      <c r="P26" s="381"/>
      <c r="Q26" s="285"/>
      <c r="R26" s="385"/>
      <c r="S26" s="277">
        <v>2</v>
      </c>
      <c r="T26" s="355"/>
      <c r="U26" s="279">
        <v>3</v>
      </c>
      <c r="V26" s="37">
        <v>5</v>
      </c>
      <c r="W26" s="277"/>
      <c r="X26" s="355"/>
      <c r="Y26" s="279"/>
      <c r="Z26" s="37"/>
      <c r="AA26" s="277"/>
      <c r="AB26" s="355"/>
      <c r="AC26" s="279"/>
      <c r="AD26" s="37"/>
      <c r="AE26" s="280"/>
      <c r="AF26" s="355"/>
      <c r="AG26" s="358"/>
      <c r="AH26" s="37"/>
      <c r="AI26" s="280"/>
      <c r="AJ26" s="355"/>
      <c r="AK26" s="279"/>
      <c r="AL26" s="37"/>
      <c r="AM26" s="277"/>
      <c r="AN26" s="30"/>
      <c r="AO26" s="31"/>
      <c r="AP26" s="14"/>
      <c r="AQ26" s="314">
        <v>3</v>
      </c>
      <c r="AR26" s="35"/>
      <c r="AS26" s="13"/>
      <c r="AT26" s="13"/>
    </row>
    <row r="27" spans="1:46" s="11" customFormat="1" ht="21" customHeight="1" x14ac:dyDescent="0.3">
      <c r="A27" s="38" t="s">
        <v>299</v>
      </c>
      <c r="B27" s="342" t="s">
        <v>244</v>
      </c>
      <c r="C27" s="238" t="s">
        <v>233</v>
      </c>
      <c r="D27" s="247">
        <v>5</v>
      </c>
      <c r="E27" s="240">
        <f>D27*30</f>
        <v>150</v>
      </c>
      <c r="F27" s="283">
        <f t="shared" si="2"/>
        <v>80</v>
      </c>
      <c r="G27" s="284">
        <v>32</v>
      </c>
      <c r="H27" s="284"/>
      <c r="I27" s="284">
        <v>48</v>
      </c>
      <c r="J27" s="285">
        <f t="shared" si="3"/>
        <v>70</v>
      </c>
      <c r="K27" s="380"/>
      <c r="L27" s="381"/>
      <c r="M27" s="285"/>
      <c r="N27" s="385"/>
      <c r="O27" s="386"/>
      <c r="P27" s="381"/>
      <c r="Q27" s="285"/>
      <c r="R27" s="385"/>
      <c r="S27" s="277"/>
      <c r="T27" s="355"/>
      <c r="U27" s="279"/>
      <c r="V27" s="37"/>
      <c r="W27" s="277"/>
      <c r="X27" s="355"/>
      <c r="Y27" s="279"/>
      <c r="Z27" s="37"/>
      <c r="AA27" s="277">
        <v>2</v>
      </c>
      <c r="AB27" s="355"/>
      <c r="AC27" s="279">
        <v>3</v>
      </c>
      <c r="AD27" s="37">
        <v>5</v>
      </c>
      <c r="AE27" s="280"/>
      <c r="AF27" s="355"/>
      <c r="AG27" s="358"/>
      <c r="AH27" s="37"/>
      <c r="AI27" s="280"/>
      <c r="AJ27" s="355"/>
      <c r="AK27" s="279"/>
      <c r="AL27" s="37"/>
      <c r="AM27" s="277"/>
      <c r="AN27" s="30"/>
      <c r="AO27" s="31"/>
      <c r="AP27" s="14"/>
      <c r="AQ27" s="314">
        <v>5</v>
      </c>
      <c r="AR27" s="35"/>
      <c r="AS27" s="13"/>
      <c r="AT27" s="13"/>
    </row>
    <row r="28" spans="1:46" s="11" customFormat="1" ht="21" customHeight="1" thickBot="1" x14ac:dyDescent="0.35">
      <c r="A28" s="38" t="s">
        <v>300</v>
      </c>
      <c r="B28" s="514" t="s">
        <v>286</v>
      </c>
      <c r="C28" s="238" t="s">
        <v>224</v>
      </c>
      <c r="D28" s="247">
        <v>5</v>
      </c>
      <c r="E28" s="240">
        <f>D28*30</f>
        <v>150</v>
      </c>
      <c r="F28" s="283">
        <f t="shared" si="2"/>
        <v>64</v>
      </c>
      <c r="G28" s="284">
        <v>32</v>
      </c>
      <c r="H28" s="284"/>
      <c r="I28" s="284">
        <v>32</v>
      </c>
      <c r="J28" s="285">
        <f t="shared" si="3"/>
        <v>86</v>
      </c>
      <c r="K28" s="380"/>
      <c r="L28" s="381"/>
      <c r="M28" s="285"/>
      <c r="N28" s="385"/>
      <c r="O28" s="386"/>
      <c r="P28" s="381"/>
      <c r="Q28" s="285"/>
      <c r="R28" s="385"/>
      <c r="S28" s="277"/>
      <c r="T28" s="355"/>
      <c r="U28" s="279"/>
      <c r="V28" s="37"/>
      <c r="W28" s="277"/>
      <c r="X28" s="355"/>
      <c r="Y28" s="279"/>
      <c r="Z28" s="37"/>
      <c r="AA28" s="277">
        <v>2</v>
      </c>
      <c r="AB28" s="355"/>
      <c r="AC28" s="279">
        <v>2</v>
      </c>
      <c r="AD28" s="37">
        <v>5</v>
      </c>
      <c r="AE28" s="280"/>
      <c r="AF28" s="355"/>
      <c r="AG28" s="358"/>
      <c r="AH28" s="37"/>
      <c r="AI28" s="280"/>
      <c r="AJ28" s="355"/>
      <c r="AK28" s="279"/>
      <c r="AL28" s="37"/>
      <c r="AM28" s="277"/>
      <c r="AN28" s="30"/>
      <c r="AO28" s="31"/>
      <c r="AP28" s="14"/>
      <c r="AQ28" s="314">
        <v>5</v>
      </c>
      <c r="AR28" s="35"/>
      <c r="AS28" s="21">
        <v>5</v>
      </c>
      <c r="AT28" s="13"/>
    </row>
    <row r="29" spans="1:46" s="11" customFormat="1" ht="21" customHeight="1" x14ac:dyDescent="0.3">
      <c r="A29" s="38" t="s">
        <v>301</v>
      </c>
      <c r="B29" s="513" t="s">
        <v>245</v>
      </c>
      <c r="C29" s="238" t="s">
        <v>202</v>
      </c>
      <c r="D29" s="247">
        <v>5</v>
      </c>
      <c r="E29" s="240">
        <f t="shared" ref="E29:E41" si="6">D29*30</f>
        <v>150</v>
      </c>
      <c r="F29" s="283">
        <f t="shared" si="2"/>
        <v>80</v>
      </c>
      <c r="G29" s="284">
        <v>32</v>
      </c>
      <c r="H29" s="284"/>
      <c r="I29" s="284">
        <v>48</v>
      </c>
      <c r="J29" s="285">
        <f t="shared" si="3"/>
        <v>70</v>
      </c>
      <c r="K29" s="380"/>
      <c r="L29" s="381"/>
      <c r="M29" s="285"/>
      <c r="N29" s="385"/>
      <c r="O29" s="386"/>
      <c r="P29" s="381"/>
      <c r="Q29" s="285"/>
      <c r="R29" s="385"/>
      <c r="S29" s="277"/>
      <c r="T29" s="355"/>
      <c r="U29" s="279"/>
      <c r="V29" s="37"/>
      <c r="W29" s="277"/>
      <c r="X29" s="355"/>
      <c r="Y29" s="279"/>
      <c r="Z29" s="37"/>
      <c r="AA29" s="277">
        <v>2</v>
      </c>
      <c r="AB29" s="355"/>
      <c r="AC29" s="279">
        <v>3</v>
      </c>
      <c r="AD29" s="37">
        <v>5</v>
      </c>
      <c r="AE29" s="280"/>
      <c r="AF29" s="355"/>
      <c r="AG29" s="358"/>
      <c r="AH29" s="37"/>
      <c r="AI29" s="280"/>
      <c r="AJ29" s="355"/>
      <c r="AK29" s="279"/>
      <c r="AL29" s="37"/>
      <c r="AM29" s="277"/>
      <c r="AN29" s="30"/>
      <c r="AO29" s="31"/>
      <c r="AP29" s="14"/>
      <c r="AQ29" s="314">
        <v>5</v>
      </c>
      <c r="AR29" s="35"/>
      <c r="AS29" s="13"/>
      <c r="AT29" s="13"/>
    </row>
    <row r="30" spans="1:46" s="11" customFormat="1" ht="21" customHeight="1" thickBot="1" x14ac:dyDescent="0.35">
      <c r="A30" s="38" t="s">
        <v>302</v>
      </c>
      <c r="B30" s="505" t="s">
        <v>214</v>
      </c>
      <c r="C30" s="14" t="s">
        <v>247</v>
      </c>
      <c r="D30" s="37">
        <v>5</v>
      </c>
      <c r="E30" s="21">
        <f>D30*30</f>
        <v>150</v>
      </c>
      <c r="F30" s="274">
        <f t="shared" si="2"/>
        <v>80</v>
      </c>
      <c r="G30" s="275">
        <v>32</v>
      </c>
      <c r="H30" s="275"/>
      <c r="I30" s="275">
        <v>48</v>
      </c>
      <c r="J30" s="276">
        <f t="shared" si="3"/>
        <v>70</v>
      </c>
      <c r="K30" s="354"/>
      <c r="L30" s="355"/>
      <c r="M30" s="279"/>
      <c r="N30" s="356"/>
      <c r="O30" s="354"/>
      <c r="P30" s="355"/>
      <c r="Q30" s="279"/>
      <c r="R30" s="357"/>
      <c r="S30" s="277"/>
      <c r="T30" s="355"/>
      <c r="U30" s="279"/>
      <c r="V30" s="37"/>
      <c r="W30" s="277">
        <v>2</v>
      </c>
      <c r="X30" s="355"/>
      <c r="Y30" s="279">
        <v>3</v>
      </c>
      <c r="Z30" s="37">
        <v>5</v>
      </c>
      <c r="AA30" s="277"/>
      <c r="AB30" s="355"/>
      <c r="AC30" s="279"/>
      <c r="AD30" s="37"/>
      <c r="AE30" s="280"/>
      <c r="AF30" s="355"/>
      <c r="AG30" s="358"/>
      <c r="AH30" s="37"/>
      <c r="AI30" s="280"/>
      <c r="AJ30" s="355"/>
      <c r="AK30" s="279"/>
      <c r="AL30" s="37"/>
      <c r="AM30" s="29"/>
      <c r="AN30" s="30"/>
      <c r="AO30" s="31"/>
      <c r="AP30" s="14"/>
      <c r="AQ30" s="293">
        <v>4</v>
      </c>
      <c r="AR30" s="35"/>
      <c r="AS30" s="172"/>
      <c r="AT30" s="170"/>
    </row>
    <row r="31" spans="1:46" s="11" customFormat="1" ht="21" customHeight="1" thickBot="1" x14ac:dyDescent="0.35">
      <c r="A31" s="38" t="s">
        <v>303</v>
      </c>
      <c r="B31" s="507" t="s">
        <v>237</v>
      </c>
      <c r="C31" s="14" t="s">
        <v>233</v>
      </c>
      <c r="D31" s="37">
        <v>5</v>
      </c>
      <c r="E31" s="21">
        <f t="shared" ref="E31:E39" si="7">D31*30</f>
        <v>150</v>
      </c>
      <c r="F31" s="274">
        <f t="shared" si="2"/>
        <v>80</v>
      </c>
      <c r="G31" s="275">
        <v>32</v>
      </c>
      <c r="H31" s="275"/>
      <c r="I31" s="275">
        <v>48</v>
      </c>
      <c r="J31" s="276">
        <f t="shared" si="3"/>
        <v>70</v>
      </c>
      <c r="K31" s="354"/>
      <c r="L31" s="355"/>
      <c r="M31" s="279"/>
      <c r="N31" s="356"/>
      <c r="O31" s="354"/>
      <c r="P31" s="355"/>
      <c r="Q31" s="279"/>
      <c r="R31" s="357"/>
      <c r="S31" s="277"/>
      <c r="T31" s="355"/>
      <c r="U31" s="279"/>
      <c r="V31" s="37"/>
      <c r="W31" s="277">
        <v>2</v>
      </c>
      <c r="X31" s="355"/>
      <c r="Y31" s="279">
        <v>3</v>
      </c>
      <c r="Z31" s="37">
        <v>5</v>
      </c>
      <c r="AA31" s="277"/>
      <c r="AB31" s="355"/>
      <c r="AC31" s="279"/>
      <c r="AD31" s="37"/>
      <c r="AE31" s="280"/>
      <c r="AF31" s="355"/>
      <c r="AG31" s="358"/>
      <c r="AH31" s="37"/>
      <c r="AI31" s="280"/>
      <c r="AJ31" s="355"/>
      <c r="AK31" s="279"/>
      <c r="AL31" s="37"/>
      <c r="AM31" s="29"/>
      <c r="AN31" s="30"/>
      <c r="AO31" s="31"/>
      <c r="AP31" s="14"/>
      <c r="AQ31" s="293">
        <v>4</v>
      </c>
      <c r="AR31" s="35"/>
      <c r="AS31" s="172"/>
      <c r="AT31" s="170"/>
    </row>
    <row r="32" spans="1:46" s="11" customFormat="1" ht="36" customHeight="1" x14ac:dyDescent="0.3">
      <c r="A32" s="22" t="s">
        <v>304</v>
      </c>
      <c r="B32" s="506" t="s">
        <v>287</v>
      </c>
      <c r="C32" s="524" t="s">
        <v>202</v>
      </c>
      <c r="D32" s="522">
        <v>5</v>
      </c>
      <c r="E32" s="270">
        <f t="shared" si="7"/>
        <v>150</v>
      </c>
      <c r="F32" s="395">
        <f t="shared" si="2"/>
        <v>80</v>
      </c>
      <c r="G32" s="272">
        <v>32</v>
      </c>
      <c r="H32" s="272"/>
      <c r="I32" s="272">
        <v>48</v>
      </c>
      <c r="J32" s="396">
        <f t="shared" si="3"/>
        <v>70</v>
      </c>
      <c r="K32" s="449"/>
      <c r="L32" s="450"/>
      <c r="M32" s="273"/>
      <c r="N32" s="394"/>
      <c r="O32" s="392"/>
      <c r="P32" s="450"/>
      <c r="Q32" s="396"/>
      <c r="R32" s="451"/>
      <c r="S32" s="395"/>
      <c r="T32" s="450"/>
      <c r="U32" s="396"/>
      <c r="V32" s="269"/>
      <c r="W32" s="395"/>
      <c r="X32" s="450"/>
      <c r="Y32" s="396"/>
      <c r="Z32" s="269"/>
      <c r="AA32" s="395"/>
      <c r="AB32" s="450"/>
      <c r="AC32" s="396"/>
      <c r="AD32" s="269"/>
      <c r="AE32" s="449">
        <v>2</v>
      </c>
      <c r="AF32" s="450"/>
      <c r="AG32" s="397">
        <v>3</v>
      </c>
      <c r="AH32" s="269">
        <v>5</v>
      </c>
      <c r="AI32" s="449"/>
      <c r="AJ32" s="450"/>
      <c r="AK32" s="396"/>
      <c r="AL32" s="269"/>
      <c r="AM32" s="395"/>
      <c r="AN32" s="26"/>
      <c r="AO32" s="27"/>
      <c r="AP32" s="24"/>
      <c r="AQ32" s="452">
        <v>6</v>
      </c>
      <c r="AR32" s="162"/>
      <c r="AS32" s="525"/>
      <c r="AT32" s="264"/>
    </row>
    <row r="33" spans="1:53" s="11" customFormat="1" ht="21" customHeight="1" x14ac:dyDescent="0.3">
      <c r="A33" s="38" t="s">
        <v>305</v>
      </c>
      <c r="B33" s="263" t="s">
        <v>239</v>
      </c>
      <c r="C33" s="10" t="s">
        <v>202</v>
      </c>
      <c r="D33" s="278">
        <v>5</v>
      </c>
      <c r="E33" s="21">
        <f t="shared" si="7"/>
        <v>150</v>
      </c>
      <c r="F33" s="277">
        <f t="shared" si="2"/>
        <v>80</v>
      </c>
      <c r="G33" s="275">
        <v>32</v>
      </c>
      <c r="H33" s="275"/>
      <c r="I33" s="275">
        <v>48</v>
      </c>
      <c r="J33" s="279">
        <f t="shared" si="3"/>
        <v>70</v>
      </c>
      <c r="K33" s="280"/>
      <c r="L33" s="355"/>
      <c r="M33" s="276"/>
      <c r="N33" s="356"/>
      <c r="O33" s="354"/>
      <c r="P33" s="355"/>
      <c r="Q33" s="279"/>
      <c r="R33" s="357"/>
      <c r="S33" s="277"/>
      <c r="T33" s="355"/>
      <c r="U33" s="279"/>
      <c r="V33" s="37"/>
      <c r="W33" s="277"/>
      <c r="X33" s="355"/>
      <c r="Y33" s="279"/>
      <c r="Z33" s="37"/>
      <c r="AA33" s="277"/>
      <c r="AB33" s="355"/>
      <c r="AC33" s="279"/>
      <c r="AD33" s="37"/>
      <c r="AE33" s="280">
        <v>2</v>
      </c>
      <c r="AF33" s="355"/>
      <c r="AG33" s="358">
        <v>3</v>
      </c>
      <c r="AH33" s="37">
        <v>5</v>
      </c>
      <c r="AI33" s="280"/>
      <c r="AJ33" s="355"/>
      <c r="AK33" s="279"/>
      <c r="AL33" s="37"/>
      <c r="AM33" s="277"/>
      <c r="AN33" s="30"/>
      <c r="AO33" s="31"/>
      <c r="AP33" s="14"/>
      <c r="AQ33" s="293">
        <v>6</v>
      </c>
      <c r="AR33" s="35"/>
      <c r="AS33" s="264"/>
      <c r="AT33" s="264"/>
    </row>
    <row r="34" spans="1:53" s="11" customFormat="1" ht="21" customHeight="1" x14ac:dyDescent="0.3">
      <c r="A34" s="38" t="s">
        <v>306</v>
      </c>
      <c r="B34" s="265" t="s">
        <v>217</v>
      </c>
      <c r="C34" s="10" t="s">
        <v>202</v>
      </c>
      <c r="D34" s="278">
        <v>5</v>
      </c>
      <c r="E34" s="21">
        <f t="shared" si="7"/>
        <v>150</v>
      </c>
      <c r="F34" s="277">
        <f t="shared" si="2"/>
        <v>80</v>
      </c>
      <c r="G34" s="275">
        <v>32</v>
      </c>
      <c r="H34" s="275"/>
      <c r="I34" s="275">
        <v>48</v>
      </c>
      <c r="J34" s="279">
        <f t="shared" si="3"/>
        <v>70</v>
      </c>
      <c r="K34" s="280"/>
      <c r="L34" s="355"/>
      <c r="M34" s="276"/>
      <c r="N34" s="356"/>
      <c r="O34" s="354"/>
      <c r="P34" s="355"/>
      <c r="Q34" s="279"/>
      <c r="R34" s="357"/>
      <c r="S34" s="277"/>
      <c r="T34" s="355"/>
      <c r="U34" s="279"/>
      <c r="V34" s="37"/>
      <c r="W34" s="277">
        <v>2</v>
      </c>
      <c r="X34" s="355"/>
      <c r="Y34" s="279">
        <v>3</v>
      </c>
      <c r="Z34" s="37">
        <v>5</v>
      </c>
      <c r="AA34" s="277"/>
      <c r="AB34" s="355"/>
      <c r="AC34" s="279"/>
      <c r="AD34" s="37"/>
      <c r="AE34" s="280"/>
      <c r="AF34" s="355"/>
      <c r="AG34" s="358"/>
      <c r="AH34" s="37"/>
      <c r="AI34" s="280"/>
      <c r="AJ34" s="355"/>
      <c r="AK34" s="279"/>
      <c r="AL34" s="37"/>
      <c r="AM34" s="277"/>
      <c r="AN34" s="30"/>
      <c r="AO34" s="31"/>
      <c r="AP34" s="14"/>
      <c r="AQ34" s="293">
        <v>4</v>
      </c>
      <c r="AR34" s="35"/>
      <c r="AS34" s="264"/>
      <c r="AT34" s="264"/>
    </row>
    <row r="35" spans="1:53" s="11" customFormat="1" ht="36" customHeight="1" x14ac:dyDescent="0.3">
      <c r="A35" s="22" t="s">
        <v>307</v>
      </c>
      <c r="B35" s="448" t="s">
        <v>249</v>
      </c>
      <c r="C35" s="526" t="s">
        <v>202</v>
      </c>
      <c r="D35" s="522">
        <v>5</v>
      </c>
      <c r="E35" s="270">
        <f t="shared" si="7"/>
        <v>150</v>
      </c>
      <c r="F35" s="395">
        <f t="shared" si="2"/>
        <v>80</v>
      </c>
      <c r="G35" s="272">
        <v>32</v>
      </c>
      <c r="H35" s="272"/>
      <c r="I35" s="272">
        <v>48</v>
      </c>
      <c r="J35" s="396">
        <f t="shared" si="3"/>
        <v>70</v>
      </c>
      <c r="K35" s="449"/>
      <c r="L35" s="450"/>
      <c r="M35" s="273"/>
      <c r="N35" s="394"/>
      <c r="O35" s="392"/>
      <c r="P35" s="450"/>
      <c r="Q35" s="396"/>
      <c r="R35" s="451"/>
      <c r="S35" s="395"/>
      <c r="T35" s="450"/>
      <c r="U35" s="396"/>
      <c r="V35" s="269"/>
      <c r="W35" s="395"/>
      <c r="X35" s="450"/>
      <c r="Y35" s="396"/>
      <c r="Z35" s="269"/>
      <c r="AA35" s="395">
        <v>2</v>
      </c>
      <c r="AB35" s="450"/>
      <c r="AC35" s="396">
        <v>3</v>
      </c>
      <c r="AD35" s="269">
        <v>5</v>
      </c>
      <c r="AE35" s="449"/>
      <c r="AF35" s="450"/>
      <c r="AG35" s="397"/>
      <c r="AH35" s="269"/>
      <c r="AI35" s="449"/>
      <c r="AJ35" s="450"/>
      <c r="AK35" s="396"/>
      <c r="AL35" s="269"/>
      <c r="AM35" s="395"/>
      <c r="AN35" s="26"/>
      <c r="AO35" s="27"/>
      <c r="AP35" s="24"/>
      <c r="AQ35" s="452">
        <v>5</v>
      </c>
      <c r="AR35" s="162"/>
      <c r="AS35" s="525"/>
      <c r="AT35" s="264"/>
    </row>
    <row r="36" spans="1:53" s="11" customFormat="1" ht="21" customHeight="1" x14ac:dyDescent="0.3">
      <c r="A36" s="38" t="s">
        <v>308</v>
      </c>
      <c r="B36" s="263" t="s">
        <v>218</v>
      </c>
      <c r="C36" s="339" t="s">
        <v>202</v>
      </c>
      <c r="D36" s="278">
        <v>5</v>
      </c>
      <c r="E36" s="21">
        <f t="shared" si="7"/>
        <v>150</v>
      </c>
      <c r="F36" s="277">
        <f t="shared" si="2"/>
        <v>80</v>
      </c>
      <c r="G36" s="275">
        <v>32</v>
      </c>
      <c r="H36" s="275"/>
      <c r="I36" s="275">
        <v>48</v>
      </c>
      <c r="J36" s="279">
        <f t="shared" si="3"/>
        <v>70</v>
      </c>
      <c r="K36" s="280"/>
      <c r="L36" s="355"/>
      <c r="M36" s="276"/>
      <c r="N36" s="356"/>
      <c r="O36" s="354"/>
      <c r="P36" s="355"/>
      <c r="Q36" s="279"/>
      <c r="R36" s="357"/>
      <c r="S36" s="277"/>
      <c r="T36" s="355"/>
      <c r="U36" s="279"/>
      <c r="V36" s="37"/>
      <c r="W36" s="277"/>
      <c r="X36" s="355"/>
      <c r="Y36" s="279"/>
      <c r="Z36" s="37"/>
      <c r="AA36" s="277">
        <v>2</v>
      </c>
      <c r="AB36" s="355"/>
      <c r="AC36" s="279">
        <v>3</v>
      </c>
      <c r="AD36" s="37">
        <v>5</v>
      </c>
      <c r="AE36" s="280"/>
      <c r="AF36" s="355"/>
      <c r="AG36" s="358"/>
      <c r="AH36" s="37"/>
      <c r="AI36" s="280"/>
      <c r="AJ36" s="355"/>
      <c r="AK36" s="279"/>
      <c r="AL36" s="37"/>
      <c r="AM36" s="277"/>
      <c r="AN36" s="30"/>
      <c r="AO36" s="31"/>
      <c r="AP36" s="14"/>
      <c r="AQ36" s="293">
        <v>5</v>
      </c>
      <c r="AR36" s="35"/>
      <c r="AS36" s="264"/>
      <c r="AT36" s="264"/>
    </row>
    <row r="37" spans="1:53" s="11" customFormat="1" ht="36.75" customHeight="1" x14ac:dyDescent="0.3">
      <c r="A37" s="22" t="s">
        <v>309</v>
      </c>
      <c r="B37" s="448" t="s">
        <v>219</v>
      </c>
      <c r="C37" s="526" t="s">
        <v>202</v>
      </c>
      <c r="D37" s="522">
        <v>5</v>
      </c>
      <c r="E37" s="270">
        <f t="shared" si="7"/>
        <v>150</v>
      </c>
      <c r="F37" s="395">
        <f t="shared" si="2"/>
        <v>80</v>
      </c>
      <c r="G37" s="272">
        <v>32</v>
      </c>
      <c r="H37" s="272"/>
      <c r="I37" s="272">
        <v>48</v>
      </c>
      <c r="J37" s="396">
        <f t="shared" si="3"/>
        <v>70</v>
      </c>
      <c r="K37" s="449"/>
      <c r="L37" s="450"/>
      <c r="M37" s="273"/>
      <c r="N37" s="394"/>
      <c r="O37" s="392"/>
      <c r="P37" s="450"/>
      <c r="Q37" s="396"/>
      <c r="R37" s="451"/>
      <c r="S37" s="395"/>
      <c r="T37" s="450"/>
      <c r="U37" s="396"/>
      <c r="V37" s="269"/>
      <c r="W37" s="395"/>
      <c r="X37" s="450"/>
      <c r="Y37" s="396"/>
      <c r="Z37" s="269"/>
      <c r="AA37" s="395"/>
      <c r="AB37" s="450"/>
      <c r="AC37" s="396"/>
      <c r="AD37" s="269"/>
      <c r="AE37" s="449">
        <v>2</v>
      </c>
      <c r="AF37" s="450"/>
      <c r="AG37" s="397">
        <v>3</v>
      </c>
      <c r="AH37" s="269">
        <v>5</v>
      </c>
      <c r="AI37" s="449"/>
      <c r="AJ37" s="450"/>
      <c r="AK37" s="396"/>
      <c r="AL37" s="269"/>
      <c r="AM37" s="395"/>
      <c r="AN37" s="26"/>
      <c r="AO37" s="27"/>
      <c r="AP37" s="24"/>
      <c r="AQ37" s="452">
        <v>6</v>
      </c>
      <c r="AR37" s="162"/>
      <c r="AS37" s="525"/>
      <c r="AT37" s="264"/>
    </row>
    <row r="38" spans="1:53" s="11" customFormat="1" ht="21" customHeight="1" x14ac:dyDescent="0.3">
      <c r="A38" s="38" t="s">
        <v>310</v>
      </c>
      <c r="B38" s="263" t="s">
        <v>220</v>
      </c>
      <c r="C38" s="10" t="s">
        <v>202</v>
      </c>
      <c r="D38" s="278">
        <v>5</v>
      </c>
      <c r="E38" s="21">
        <f t="shared" si="7"/>
        <v>150</v>
      </c>
      <c r="F38" s="277">
        <f t="shared" si="2"/>
        <v>80</v>
      </c>
      <c r="G38" s="275">
        <v>32</v>
      </c>
      <c r="H38" s="275"/>
      <c r="I38" s="275">
        <v>48</v>
      </c>
      <c r="J38" s="279">
        <f t="shared" si="3"/>
        <v>70</v>
      </c>
      <c r="K38" s="280"/>
      <c r="L38" s="355"/>
      <c r="M38" s="276"/>
      <c r="N38" s="356"/>
      <c r="O38" s="354"/>
      <c r="P38" s="355"/>
      <c r="Q38" s="279"/>
      <c r="R38" s="357"/>
      <c r="S38" s="277"/>
      <c r="T38" s="355"/>
      <c r="U38" s="279"/>
      <c r="V38" s="37"/>
      <c r="W38" s="277"/>
      <c r="X38" s="355"/>
      <c r="Y38" s="279"/>
      <c r="Z38" s="37"/>
      <c r="AA38" s="277"/>
      <c r="AB38" s="355"/>
      <c r="AC38" s="279"/>
      <c r="AD38" s="37"/>
      <c r="AE38" s="280">
        <v>2</v>
      </c>
      <c r="AF38" s="355"/>
      <c r="AG38" s="358">
        <v>3</v>
      </c>
      <c r="AH38" s="37">
        <v>5</v>
      </c>
      <c r="AI38" s="280"/>
      <c r="AJ38" s="355"/>
      <c r="AK38" s="279"/>
      <c r="AL38" s="37"/>
      <c r="AM38" s="277"/>
      <c r="AN38" s="30"/>
      <c r="AO38" s="31"/>
      <c r="AP38" s="14"/>
      <c r="AQ38" s="293">
        <v>6</v>
      </c>
      <c r="AR38" s="35"/>
      <c r="AS38" s="264"/>
      <c r="AT38" s="264"/>
    </row>
    <row r="39" spans="1:53" s="11" customFormat="1" ht="36" customHeight="1" x14ac:dyDescent="0.3">
      <c r="A39" s="22" t="s">
        <v>311</v>
      </c>
      <c r="B39" s="265" t="s">
        <v>221</v>
      </c>
      <c r="C39" s="526" t="s">
        <v>202</v>
      </c>
      <c r="D39" s="522">
        <v>5</v>
      </c>
      <c r="E39" s="270">
        <f t="shared" si="7"/>
        <v>150</v>
      </c>
      <c r="F39" s="395">
        <f t="shared" si="2"/>
        <v>80</v>
      </c>
      <c r="G39" s="272">
        <v>32</v>
      </c>
      <c r="H39" s="272"/>
      <c r="I39" s="272">
        <v>48</v>
      </c>
      <c r="J39" s="396">
        <f t="shared" si="3"/>
        <v>70</v>
      </c>
      <c r="K39" s="449"/>
      <c r="L39" s="450"/>
      <c r="M39" s="273"/>
      <c r="N39" s="394"/>
      <c r="O39" s="392"/>
      <c r="P39" s="450"/>
      <c r="Q39" s="396"/>
      <c r="R39" s="451"/>
      <c r="S39" s="395"/>
      <c r="T39" s="450"/>
      <c r="U39" s="396"/>
      <c r="V39" s="269"/>
      <c r="W39" s="395"/>
      <c r="X39" s="450"/>
      <c r="Y39" s="396"/>
      <c r="Z39" s="269"/>
      <c r="AA39" s="395"/>
      <c r="AB39" s="450"/>
      <c r="AC39" s="396"/>
      <c r="AD39" s="269"/>
      <c r="AE39" s="449"/>
      <c r="AF39" s="450"/>
      <c r="AG39" s="397"/>
      <c r="AH39" s="269"/>
      <c r="AI39" s="449">
        <v>2</v>
      </c>
      <c r="AJ39" s="450"/>
      <c r="AK39" s="396">
        <v>3</v>
      </c>
      <c r="AL39" s="269">
        <v>5</v>
      </c>
      <c r="AM39" s="395"/>
      <c r="AN39" s="26"/>
      <c r="AO39" s="27"/>
      <c r="AP39" s="24"/>
      <c r="AQ39" s="452">
        <v>7</v>
      </c>
      <c r="AR39" s="162"/>
      <c r="AS39" s="525"/>
      <c r="AT39" s="525"/>
    </row>
    <row r="40" spans="1:53" s="11" customFormat="1" ht="19.5" customHeight="1" x14ac:dyDescent="0.3">
      <c r="A40" s="38"/>
      <c r="B40" s="277" t="s">
        <v>197</v>
      </c>
      <c r="C40" s="10"/>
      <c r="D40" s="278"/>
      <c r="E40" s="21"/>
      <c r="F40" s="277"/>
      <c r="G40" s="275"/>
      <c r="H40" s="275"/>
      <c r="I40" s="275"/>
      <c r="J40" s="279"/>
      <c r="K40" s="280"/>
      <c r="L40" s="355"/>
      <c r="M40" s="276"/>
      <c r="N40" s="356"/>
      <c r="O40" s="354"/>
      <c r="P40" s="355"/>
      <c r="Q40" s="279"/>
      <c r="R40" s="357"/>
      <c r="S40" s="277"/>
      <c r="T40" s="355"/>
      <c r="U40" s="279"/>
      <c r="V40" s="37"/>
      <c r="W40" s="277"/>
      <c r="X40" s="355"/>
      <c r="Y40" s="279"/>
      <c r="Z40" s="37"/>
      <c r="AA40" s="277"/>
      <c r="AB40" s="355"/>
      <c r="AC40" s="279"/>
      <c r="AD40" s="37"/>
      <c r="AE40" s="280"/>
      <c r="AF40" s="355"/>
      <c r="AG40" s="358"/>
      <c r="AH40" s="37"/>
      <c r="AI40" s="280"/>
      <c r="AJ40" s="355"/>
      <c r="AK40" s="279"/>
      <c r="AL40" s="37"/>
      <c r="AM40" s="277"/>
      <c r="AN40" s="30"/>
      <c r="AO40" s="31"/>
      <c r="AP40" s="14"/>
      <c r="AQ40" s="293"/>
      <c r="AR40" s="35"/>
      <c r="AS40" s="13"/>
      <c r="AT40" s="13"/>
    </row>
    <row r="41" spans="1:53" s="48" customFormat="1" ht="56.25" customHeight="1" x14ac:dyDescent="0.3">
      <c r="A41" s="678" t="s">
        <v>312</v>
      </c>
      <c r="B41" s="445" t="s">
        <v>222</v>
      </c>
      <c r="C41" s="666" t="s">
        <v>202</v>
      </c>
      <c r="D41" s="672">
        <v>5</v>
      </c>
      <c r="E41" s="654">
        <f t="shared" si="6"/>
        <v>150</v>
      </c>
      <c r="F41" s="660">
        <f t="shared" ref="F41" si="8">G41+H41+I41</f>
        <v>80</v>
      </c>
      <c r="G41" s="670">
        <v>32</v>
      </c>
      <c r="H41" s="491"/>
      <c r="I41" s="670">
        <v>48</v>
      </c>
      <c r="J41" s="668">
        <f t="shared" ref="J41" si="9">E41-F41</f>
        <v>70</v>
      </c>
      <c r="K41" s="660"/>
      <c r="L41" s="670"/>
      <c r="M41" s="676"/>
      <c r="N41" s="683"/>
      <c r="O41" s="660"/>
      <c r="P41" s="670"/>
      <c r="Q41" s="676"/>
      <c r="R41" s="674"/>
      <c r="S41" s="660"/>
      <c r="T41" s="670"/>
      <c r="U41" s="676"/>
      <c r="V41" s="654"/>
      <c r="W41" s="660"/>
      <c r="X41" s="670"/>
      <c r="Y41" s="668"/>
      <c r="Z41" s="672"/>
      <c r="AA41" s="660"/>
      <c r="AB41" s="670"/>
      <c r="AC41" s="668"/>
      <c r="AD41" s="654"/>
      <c r="AE41" s="660"/>
      <c r="AF41" s="670"/>
      <c r="AG41" s="668"/>
      <c r="AH41" s="654"/>
      <c r="AI41" s="660">
        <v>2</v>
      </c>
      <c r="AJ41" s="670"/>
      <c r="AK41" s="668">
        <v>3</v>
      </c>
      <c r="AL41" s="654">
        <v>5</v>
      </c>
      <c r="AM41" s="660"/>
      <c r="AN41" s="662"/>
      <c r="AO41" s="664"/>
      <c r="AP41" s="666"/>
      <c r="AQ41" s="654">
        <v>7</v>
      </c>
      <c r="AR41" s="656"/>
      <c r="AS41" s="658"/>
      <c r="AT41" s="658"/>
    </row>
    <row r="42" spans="1:53" s="11" customFormat="1" ht="19.5" customHeight="1" thickBot="1" x14ac:dyDescent="0.35">
      <c r="A42" s="679"/>
      <c r="B42" s="261" t="s">
        <v>214</v>
      </c>
      <c r="C42" s="667"/>
      <c r="D42" s="673"/>
      <c r="E42" s="655"/>
      <c r="F42" s="661"/>
      <c r="G42" s="671"/>
      <c r="H42" s="492"/>
      <c r="I42" s="671"/>
      <c r="J42" s="669"/>
      <c r="K42" s="661"/>
      <c r="L42" s="671"/>
      <c r="M42" s="677"/>
      <c r="N42" s="684"/>
      <c r="O42" s="661"/>
      <c r="P42" s="671"/>
      <c r="Q42" s="677"/>
      <c r="R42" s="675"/>
      <c r="S42" s="661"/>
      <c r="T42" s="671"/>
      <c r="U42" s="677"/>
      <c r="V42" s="655"/>
      <c r="W42" s="661"/>
      <c r="X42" s="671"/>
      <c r="Y42" s="669"/>
      <c r="Z42" s="673"/>
      <c r="AA42" s="661"/>
      <c r="AB42" s="671"/>
      <c r="AC42" s="669"/>
      <c r="AD42" s="655"/>
      <c r="AE42" s="661"/>
      <c r="AF42" s="671"/>
      <c r="AG42" s="669"/>
      <c r="AH42" s="655"/>
      <c r="AI42" s="661"/>
      <c r="AJ42" s="671"/>
      <c r="AK42" s="669"/>
      <c r="AL42" s="655"/>
      <c r="AM42" s="661"/>
      <c r="AN42" s="663"/>
      <c r="AO42" s="665"/>
      <c r="AP42" s="667"/>
      <c r="AQ42" s="655"/>
      <c r="AR42" s="657"/>
      <c r="AS42" s="659"/>
      <c r="AT42" s="659"/>
    </row>
    <row r="43" spans="1:53" s="5" customFormat="1" ht="19.5" customHeight="1" thickBot="1" x14ac:dyDescent="0.35">
      <c r="A43" s="1"/>
      <c r="B43" s="2" t="s">
        <v>188</v>
      </c>
      <c r="C43" s="3"/>
      <c r="D43" s="251">
        <f>D11+D15+D20</f>
        <v>107</v>
      </c>
      <c r="E43" s="4">
        <f>D43*30</f>
        <v>3210</v>
      </c>
      <c r="F43" s="4"/>
      <c r="G43" s="4"/>
      <c r="H43" s="4"/>
      <c r="I43" s="4"/>
      <c r="J43" s="4"/>
      <c r="K43" s="4"/>
      <c r="L43" s="4"/>
      <c r="M43" s="4"/>
      <c r="N43" s="523">
        <f>N11+N15+N20</f>
        <v>2</v>
      </c>
      <c r="O43" s="408"/>
      <c r="P43" s="408"/>
      <c r="Q43" s="408"/>
      <c r="R43" s="408">
        <f>R11+R15+R20</f>
        <v>10</v>
      </c>
      <c r="S43" s="408"/>
      <c r="T43" s="408"/>
      <c r="U43" s="408"/>
      <c r="V43" s="408">
        <f>V11+V15+V20</f>
        <v>15</v>
      </c>
      <c r="W43" s="408"/>
      <c r="X43" s="408"/>
      <c r="Y43" s="408"/>
      <c r="Z43" s="408">
        <f>Z11+Z15+Z20</f>
        <v>25</v>
      </c>
      <c r="AA43" s="408"/>
      <c r="AB43" s="408"/>
      <c r="AC43" s="408"/>
      <c r="AD43" s="408">
        <f>AD11+AD15+AD20</f>
        <v>25</v>
      </c>
      <c r="AE43" s="408"/>
      <c r="AF43" s="408"/>
      <c r="AG43" s="408"/>
      <c r="AH43" s="408">
        <f>AH11+AH15+AH20</f>
        <v>20</v>
      </c>
      <c r="AI43" s="408"/>
      <c r="AJ43" s="408"/>
      <c r="AK43" s="408"/>
      <c r="AL43" s="408">
        <f>AL11+AL15+AL20</f>
        <v>10</v>
      </c>
      <c r="AM43" s="4"/>
      <c r="AN43" s="4"/>
      <c r="AO43" s="4"/>
      <c r="AP43" s="352"/>
      <c r="AQ43" s="166"/>
      <c r="AR43" s="166"/>
      <c r="AS43" s="251"/>
      <c r="AT43" s="4"/>
    </row>
    <row r="44" spans="1:53" ht="36.75" customHeight="1" x14ac:dyDescent="0.2"/>
    <row r="45" spans="1:53" s="17" customFormat="1" ht="20.25" x14ac:dyDescent="0.3">
      <c r="A45" s="19"/>
      <c r="B45" s="19" t="s">
        <v>250</v>
      </c>
      <c r="D45" s="19"/>
      <c r="E45" s="19" t="s">
        <v>251</v>
      </c>
      <c r="F45" s="20"/>
      <c r="G45" s="20"/>
      <c r="I45" s="20"/>
      <c r="J45" s="20"/>
      <c r="K45" s="20"/>
      <c r="L45" s="20"/>
      <c r="N45" s="20"/>
      <c r="O45" s="390"/>
      <c r="P45" s="19"/>
      <c r="Q45" s="20"/>
      <c r="R45" s="20"/>
      <c r="S45" s="19"/>
      <c r="T45" s="20"/>
      <c r="U45" s="20"/>
      <c r="V45" s="20"/>
      <c r="Y45" s="19" t="s">
        <v>184</v>
      </c>
      <c r="AK45" s="391"/>
      <c r="AX45" s="18"/>
      <c r="AY45" s="18"/>
      <c r="AZ45" s="18"/>
      <c r="BA45" s="18"/>
    </row>
    <row r="46" spans="1:53" s="17" customFormat="1" ht="20.25" x14ac:dyDescent="0.3">
      <c r="A46" s="19"/>
      <c r="B46" s="19" t="s">
        <v>71</v>
      </c>
      <c r="D46" s="19"/>
      <c r="E46" s="19" t="s">
        <v>72</v>
      </c>
      <c r="F46" s="20"/>
      <c r="G46" s="20"/>
      <c r="I46" s="20"/>
      <c r="J46" s="20"/>
      <c r="K46" s="20"/>
      <c r="L46" s="20"/>
      <c r="N46" s="20"/>
      <c r="O46" s="390"/>
      <c r="P46" s="19"/>
      <c r="Q46" s="20"/>
      <c r="R46" s="20"/>
      <c r="S46" s="19"/>
      <c r="T46" s="20"/>
      <c r="U46" s="20"/>
      <c r="V46" s="20"/>
      <c r="Y46" s="19" t="s">
        <v>73</v>
      </c>
      <c r="AK46" s="391"/>
      <c r="AX46" s="18"/>
      <c r="AY46" s="18"/>
      <c r="AZ46" s="18"/>
      <c r="BA46" s="18"/>
    </row>
    <row r="47" spans="1:53" s="17" customFormat="1" ht="20.25" x14ac:dyDescent="0.3">
      <c r="A47" s="19"/>
      <c r="B47" s="19" t="s">
        <v>69</v>
      </c>
      <c r="D47" s="19"/>
      <c r="E47" s="19" t="s">
        <v>70</v>
      </c>
      <c r="F47" s="20"/>
      <c r="G47" s="20"/>
      <c r="I47" s="20"/>
      <c r="J47" s="20"/>
      <c r="K47" s="20"/>
      <c r="L47" s="20"/>
      <c r="N47" s="20"/>
      <c r="O47" s="390"/>
      <c r="P47" s="19"/>
      <c r="Q47" s="20"/>
      <c r="R47" s="20"/>
      <c r="S47" s="19"/>
      <c r="T47" s="20"/>
      <c r="U47" s="20"/>
      <c r="V47" s="20"/>
      <c r="Y47" s="19" t="s">
        <v>185</v>
      </c>
      <c r="AK47" s="391"/>
      <c r="AX47" s="18"/>
      <c r="AY47" s="18"/>
      <c r="AZ47" s="18"/>
      <c r="BA47" s="18"/>
    </row>
  </sheetData>
  <dataConsolidate/>
  <mergeCells count="107">
    <mergeCell ref="S6:Z6"/>
    <mergeCell ref="AA6:AH6"/>
    <mergeCell ref="AI6:AP6"/>
    <mergeCell ref="AQ6:AT7"/>
    <mergeCell ref="AM7:AP7"/>
    <mergeCell ref="AI7:AL7"/>
    <mergeCell ref="B14:AT14"/>
    <mergeCell ref="B19:AT19"/>
    <mergeCell ref="A6:A9"/>
    <mergeCell ref="B6:B9"/>
    <mergeCell ref="C6:C9"/>
    <mergeCell ref="D6:E8"/>
    <mergeCell ref="F6:J6"/>
    <mergeCell ref="G8:G9"/>
    <mergeCell ref="H8:H9"/>
    <mergeCell ref="I8:I9"/>
    <mergeCell ref="F7:F9"/>
    <mergeCell ref="G7:I7"/>
    <mergeCell ref="J7:J9"/>
    <mergeCell ref="K6:R6"/>
    <mergeCell ref="AE7:AH7"/>
    <mergeCell ref="K7:N7"/>
    <mergeCell ref="T8:T9"/>
    <mergeCell ref="U8:U9"/>
    <mergeCell ref="W8:W9"/>
    <mergeCell ref="X8:X9"/>
    <mergeCell ref="Y8:Y9"/>
    <mergeCell ref="K8:K9"/>
    <mergeCell ref="S7:V7"/>
    <mergeCell ref="W7:Z7"/>
    <mergeCell ref="O7:R7"/>
    <mergeCell ref="L8:L9"/>
    <mergeCell ref="M8:M9"/>
    <mergeCell ref="N8:N9"/>
    <mergeCell ref="O8:O9"/>
    <mergeCell ref="P8:P9"/>
    <mergeCell ref="Q8:Q9"/>
    <mergeCell ref="R8:R9"/>
    <mergeCell ref="S8:S9"/>
    <mergeCell ref="AA7:AD7"/>
    <mergeCell ref="AN8:AN9"/>
    <mergeCell ref="AO8:AO9"/>
    <mergeCell ref="AF8:AF9"/>
    <mergeCell ref="AG8:AG9"/>
    <mergeCell ref="AH8:AH9"/>
    <mergeCell ref="AI8:AI9"/>
    <mergeCell ref="Z8:Z9"/>
    <mergeCell ref="AA8:AA9"/>
    <mergeCell ref="AB8:AB9"/>
    <mergeCell ref="AC8:AC9"/>
    <mergeCell ref="AD8:AD9"/>
    <mergeCell ref="A41:A42"/>
    <mergeCell ref="C41:C42"/>
    <mergeCell ref="D41:D42"/>
    <mergeCell ref="E41:E42"/>
    <mergeCell ref="F41:F42"/>
    <mergeCell ref="AJ8:AJ9"/>
    <mergeCell ref="AE8:AE9"/>
    <mergeCell ref="B10:AT10"/>
    <mergeCell ref="AP8:AP9"/>
    <mergeCell ref="AQ8:AQ9"/>
    <mergeCell ref="AR8:AR9"/>
    <mergeCell ref="AS8:AS9"/>
    <mergeCell ref="AT8:AT9"/>
    <mergeCell ref="AK8:AK9"/>
    <mergeCell ref="AL8:AL9"/>
    <mergeCell ref="AM8:AM9"/>
    <mergeCell ref="M41:M42"/>
    <mergeCell ref="N41:N42"/>
    <mergeCell ref="O41:O42"/>
    <mergeCell ref="P41:P42"/>
    <mergeCell ref="Q41:Q42"/>
    <mergeCell ref="G41:G42"/>
    <mergeCell ref="I41:I42"/>
    <mergeCell ref="V8:V9"/>
    <mergeCell ref="J41:J42"/>
    <mergeCell ref="L41:L42"/>
    <mergeCell ref="K41:K42"/>
    <mergeCell ref="W41:W42"/>
    <mergeCell ref="X41:X42"/>
    <mergeCell ref="Y41:Y42"/>
    <mergeCell ref="Z41:Z42"/>
    <mergeCell ref="AA41:AA42"/>
    <mergeCell ref="R41:R42"/>
    <mergeCell ref="S41:S42"/>
    <mergeCell ref="T41:T42"/>
    <mergeCell ref="U41:U42"/>
    <mergeCell ref="V41:V42"/>
    <mergeCell ref="AG41:AG42"/>
    <mergeCell ref="AH41:AH42"/>
    <mergeCell ref="AI41:AI42"/>
    <mergeCell ref="AJ41:AJ42"/>
    <mergeCell ref="AK41:AK42"/>
    <mergeCell ref="AB41:AB42"/>
    <mergeCell ref="AC41:AC42"/>
    <mergeCell ref="AD41:AD42"/>
    <mergeCell ref="AE41:AE42"/>
    <mergeCell ref="AF41:AF42"/>
    <mergeCell ref="AQ41:AQ42"/>
    <mergeCell ref="AR41:AR42"/>
    <mergeCell ref="AS41:AS42"/>
    <mergeCell ref="AT41:AT42"/>
    <mergeCell ref="AL41:AL42"/>
    <mergeCell ref="AM41:AM42"/>
    <mergeCell ref="AN41:AN42"/>
    <mergeCell ref="AO41:AO42"/>
    <mergeCell ref="AP41:AP42"/>
  </mergeCells>
  <printOptions horizontalCentered="1" gridLinesSet="0"/>
  <pageMargins left="0.19685039370078741" right="0.19685039370078741" top="0.59055118110236227" bottom="0.19685039370078741" header="0.11811023622047245" footer="0.11811023622047245"/>
  <pageSetup paperSize="9" scale="40" fitToWidth="420" fitToHeight="297" orientation="landscape" blackAndWhite="1" r:id="rId1"/>
  <headerFooter alignWithMargins="0">
    <oddFooter>&amp;R&amp;P</oddFooter>
  </headerFooter>
  <rowBreaks count="1" manualBreakCount="1">
    <brk id="47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Базовая часть РУП</vt:lpstr>
      <vt:lpstr>Вариат.часть-прил.1</vt:lpstr>
      <vt:lpstr>'Базовая часть РУП'!Область_печати</vt:lpstr>
      <vt:lpstr>'Вариат.часть-прил.1'!Область_печати</vt:lpstr>
      <vt:lpstr>титул!Область_печати</vt:lpstr>
    </vt:vector>
  </TitlesOfParts>
  <Company>КГТУ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Уч. план каф. ПМИ</dc:title>
  <dc:subject>УП ПМИ</dc:subject>
  <dc:creator>КГТУ каф. ПМИ</dc:creator>
  <dc:description>2021-2022</dc:description>
  <cp:lastModifiedBy>Абласов К.Дж.</cp:lastModifiedBy>
  <cp:lastPrinted>2021-07-11T17:51:05Z</cp:lastPrinted>
  <dcterms:created xsi:type="dcterms:W3CDTF">1999-08-17T06:17:32Z</dcterms:created>
  <dcterms:modified xsi:type="dcterms:W3CDTF">2021-08-18T12:40:36Z</dcterms:modified>
  <cp:category>1-версия</cp:category>
</cp:coreProperties>
</file>