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7855" windowHeight="11325" tabRatio="878" activeTab="4"/>
  </bookViews>
  <sheets>
    <sheet name="титул_КИ" sheetId="19" r:id="rId1"/>
    <sheet name="Базовая часть РУП" sheetId="7" r:id="rId2"/>
    <sheet name="Вариат.часть-прил_КИ" sheetId="20" r:id="rId3"/>
    <sheet name="титул_ПОСВТ" sheetId="23" r:id="rId4"/>
    <sheet name="Вариат.часть-прил_ПОСВТ" sheetId="25" r:id="rId5"/>
  </sheets>
  <definedNames>
    <definedName name="_xlnm.Print_Area" localSheetId="1">'Базовая часть РУП'!$A$1:$AU$78</definedName>
    <definedName name="_xlnm.Print_Area" localSheetId="2">'Вариат.часть-прил_КИ'!$A$1:$AT$55</definedName>
    <definedName name="_xlnm.Print_Area" localSheetId="4">'Вариат.часть-прил_ПОСВТ'!$A$1:$AT$54</definedName>
    <definedName name="_xlnm.Print_Area" localSheetId="0">титул_КИ!$A$1:$BL$54</definedName>
    <definedName name="_xlnm.Print_Area" localSheetId="3">титул_ПОСВТ!$A$1:$BL$54</definedName>
  </definedNames>
  <calcPr calcId="152511" iterateDelta="0.01"/>
</workbook>
</file>

<file path=xl/calcChain.xml><?xml version="1.0" encoding="utf-8"?>
<calcChain xmlns="http://schemas.openxmlformats.org/spreadsheetml/2006/main">
  <c r="V25" i="25" l="1"/>
  <c r="R25" i="25"/>
  <c r="N25" i="25"/>
  <c r="E30" i="20" l="1"/>
  <c r="G30" i="20"/>
  <c r="H30" i="20"/>
  <c r="I30" i="20"/>
  <c r="H12" i="7"/>
  <c r="F12" i="7" s="1"/>
  <c r="E12" i="7"/>
  <c r="E13" i="7"/>
  <c r="H13" i="7"/>
  <c r="F13" i="7" s="1"/>
  <c r="J12" i="7" l="1"/>
  <c r="F30" i="20"/>
  <c r="J30" i="20"/>
  <c r="J13" i="7"/>
  <c r="I9" i="7" l="1"/>
  <c r="G8" i="7"/>
  <c r="I8" i="7"/>
  <c r="AP50" i="25" l="1"/>
  <c r="AL50" i="25"/>
  <c r="AH50" i="25"/>
  <c r="AD50" i="25"/>
  <c r="Z50" i="25"/>
  <c r="W50" i="25"/>
  <c r="V50" i="25"/>
  <c r="S50" i="25"/>
  <c r="R50" i="25"/>
  <c r="O50" i="25"/>
  <c r="K50" i="25"/>
  <c r="I49" i="25"/>
  <c r="H49" i="25"/>
  <c r="G49" i="25"/>
  <c r="E49" i="25"/>
  <c r="I48" i="25"/>
  <c r="H48" i="25"/>
  <c r="G48" i="25"/>
  <c r="E48" i="25"/>
  <c r="I47" i="25"/>
  <c r="H47" i="25"/>
  <c r="G47" i="25"/>
  <c r="E47" i="25"/>
  <c r="I46" i="25"/>
  <c r="H46" i="25"/>
  <c r="G46" i="25"/>
  <c r="E46" i="25"/>
  <c r="I45" i="25"/>
  <c r="H45" i="25"/>
  <c r="G45" i="25"/>
  <c r="E45" i="25"/>
  <c r="I44" i="25"/>
  <c r="F44" i="25" s="1"/>
  <c r="H44" i="25"/>
  <c r="G44" i="25"/>
  <c r="E44" i="25"/>
  <c r="I43" i="25"/>
  <c r="H43" i="25"/>
  <c r="G43" i="25"/>
  <c r="E43" i="25"/>
  <c r="I42" i="25"/>
  <c r="H42" i="25"/>
  <c r="G42" i="25"/>
  <c r="E42" i="25"/>
  <c r="E41" i="25"/>
  <c r="I40" i="25"/>
  <c r="H40" i="25"/>
  <c r="G40" i="25"/>
  <c r="E40" i="25"/>
  <c r="I39" i="25"/>
  <c r="H39" i="25"/>
  <c r="G39" i="25"/>
  <c r="E39" i="25"/>
  <c r="I38" i="25"/>
  <c r="H38" i="25"/>
  <c r="G38" i="25"/>
  <c r="E38" i="25"/>
  <c r="I37" i="25"/>
  <c r="H37" i="25"/>
  <c r="G37" i="25"/>
  <c r="E37" i="25"/>
  <c r="I36" i="25"/>
  <c r="H36" i="25"/>
  <c r="G36" i="25"/>
  <c r="E36" i="25"/>
  <c r="I35" i="25"/>
  <c r="H35" i="25"/>
  <c r="G35" i="25"/>
  <c r="F35" i="25" s="1"/>
  <c r="E35" i="25"/>
  <c r="I34" i="25"/>
  <c r="H34" i="25"/>
  <c r="G34" i="25"/>
  <c r="E34" i="25"/>
  <c r="I33" i="25"/>
  <c r="H33" i="25"/>
  <c r="G33" i="25"/>
  <c r="E33" i="25"/>
  <c r="I32" i="25"/>
  <c r="H32" i="25"/>
  <c r="G32" i="25"/>
  <c r="E32" i="25"/>
  <c r="I31" i="25"/>
  <c r="H31" i="25"/>
  <c r="G31" i="25"/>
  <c r="E31" i="25"/>
  <c r="I30" i="25"/>
  <c r="H30" i="25"/>
  <c r="G30" i="25"/>
  <c r="E30" i="25"/>
  <c r="I29" i="25"/>
  <c r="H29" i="25"/>
  <c r="G29" i="25"/>
  <c r="E29" i="25"/>
  <c r="D28" i="25"/>
  <c r="E28" i="25" s="1"/>
  <c r="E27" i="25"/>
  <c r="AL25" i="25"/>
  <c r="AH25" i="25"/>
  <c r="AD25" i="25"/>
  <c r="D25" i="25"/>
  <c r="E25" i="25" s="1"/>
  <c r="I24" i="25"/>
  <c r="H24" i="25"/>
  <c r="G24" i="25"/>
  <c r="E24" i="25"/>
  <c r="I23" i="25"/>
  <c r="H23" i="25"/>
  <c r="G23" i="25"/>
  <c r="E23" i="25"/>
  <c r="E22" i="25"/>
  <c r="I21" i="25"/>
  <c r="H21" i="25"/>
  <c r="G21" i="25"/>
  <c r="E21" i="25"/>
  <c r="E20" i="25"/>
  <c r="E19" i="25"/>
  <c r="AL17" i="25"/>
  <c r="AH17" i="25"/>
  <c r="Z17" i="25"/>
  <c r="V17" i="25"/>
  <c r="R17" i="25"/>
  <c r="N17" i="25"/>
  <c r="N50" i="25" s="1"/>
  <c r="E17" i="25"/>
  <c r="F16" i="25"/>
  <c r="E16" i="25"/>
  <c r="J16" i="25" s="1"/>
  <c r="F15" i="25"/>
  <c r="E15" i="25"/>
  <c r="E14" i="25"/>
  <c r="F13" i="25"/>
  <c r="E13" i="25"/>
  <c r="D12" i="25"/>
  <c r="E12" i="25" s="1"/>
  <c r="BH27" i="23"/>
  <c r="BG27" i="23"/>
  <c r="BF27" i="23"/>
  <c r="BE27" i="23"/>
  <c r="BD27" i="23"/>
  <c r="BC27" i="23"/>
  <c r="BB27" i="23" s="1"/>
  <c r="BB26" i="23"/>
  <c r="BB25" i="23"/>
  <c r="BB24" i="23"/>
  <c r="BB23" i="23"/>
  <c r="AL17" i="20"/>
  <c r="AH17" i="20"/>
  <c r="Z17" i="20"/>
  <c r="V17" i="20"/>
  <c r="R17" i="20"/>
  <c r="N17" i="20"/>
  <c r="I47" i="20"/>
  <c r="I48" i="20"/>
  <c r="H47" i="20"/>
  <c r="H48" i="20"/>
  <c r="G47" i="20"/>
  <c r="G48" i="20"/>
  <c r="E47" i="20"/>
  <c r="E48" i="20"/>
  <c r="R51" i="20"/>
  <c r="I40" i="20"/>
  <c r="H40" i="20"/>
  <c r="G40" i="20"/>
  <c r="E40" i="20"/>
  <c r="E50" i="20"/>
  <c r="I50" i="20"/>
  <c r="H50" i="20"/>
  <c r="G50" i="20"/>
  <c r="I49" i="20"/>
  <c r="H49" i="20"/>
  <c r="G49" i="20"/>
  <c r="E49" i="20"/>
  <c r="I46" i="20"/>
  <c r="H46" i="20"/>
  <c r="G46" i="20"/>
  <c r="E46" i="20"/>
  <c r="E41" i="20"/>
  <c r="G41" i="20"/>
  <c r="H41" i="20"/>
  <c r="I41" i="20"/>
  <c r="F45" i="25" l="1"/>
  <c r="F47" i="25"/>
  <c r="J47" i="25" s="1"/>
  <c r="F39" i="25"/>
  <c r="F48" i="25"/>
  <c r="J48" i="25" s="1"/>
  <c r="F46" i="25"/>
  <c r="J46" i="25" s="1"/>
  <c r="J35" i="25"/>
  <c r="F30" i="25"/>
  <c r="J30" i="25" s="1"/>
  <c r="F31" i="25"/>
  <c r="F32" i="25"/>
  <c r="J32" i="25" s="1"/>
  <c r="F33" i="25"/>
  <c r="J33" i="25" s="1"/>
  <c r="F34" i="25"/>
  <c r="J34" i="25" s="1"/>
  <c r="J39" i="25"/>
  <c r="F42" i="25"/>
  <c r="J42" i="25" s="1"/>
  <c r="F43" i="25"/>
  <c r="F36" i="25"/>
  <c r="J36" i="25" s="1"/>
  <c r="F37" i="25"/>
  <c r="J37" i="25" s="1"/>
  <c r="F38" i="25"/>
  <c r="J38" i="25" s="1"/>
  <c r="J45" i="25"/>
  <c r="J13" i="25"/>
  <c r="J15" i="25"/>
  <c r="F23" i="25"/>
  <c r="J23" i="25" s="1"/>
  <c r="F40" i="25"/>
  <c r="J40" i="25" s="1"/>
  <c r="J44" i="25"/>
  <c r="F49" i="25"/>
  <c r="J49" i="25" s="1"/>
  <c r="J31" i="25"/>
  <c r="F29" i="25"/>
  <c r="J29" i="25" s="1"/>
  <c r="F24" i="25"/>
  <c r="J24" i="25" s="1"/>
  <c r="F21" i="25"/>
  <c r="J21" i="25" s="1"/>
  <c r="J43" i="25"/>
  <c r="D11" i="25"/>
  <c r="E11" i="25" s="1"/>
  <c r="F48" i="20"/>
  <c r="J48" i="20" s="1"/>
  <c r="F47" i="20"/>
  <c r="J47" i="20" s="1"/>
  <c r="F50" i="20"/>
  <c r="J50" i="20" s="1"/>
  <c r="F40" i="20"/>
  <c r="J40" i="20" s="1"/>
  <c r="F49" i="20"/>
  <c r="J49" i="20" s="1"/>
  <c r="F46" i="20"/>
  <c r="J46" i="20" s="1"/>
  <c r="F41" i="20"/>
  <c r="J41" i="20" s="1"/>
  <c r="AP51" i="20"/>
  <c r="AL51" i="20"/>
  <c r="AH51" i="20"/>
  <c r="AH34" i="7" s="1"/>
  <c r="AD51" i="20"/>
  <c r="Z51" i="20"/>
  <c r="V51" i="20"/>
  <c r="R22" i="7"/>
  <c r="I39" i="20"/>
  <c r="H39" i="20"/>
  <c r="G39" i="20"/>
  <c r="E39" i="20"/>
  <c r="E37" i="20"/>
  <c r="G37" i="20"/>
  <c r="H37" i="20"/>
  <c r="I37" i="20"/>
  <c r="E38" i="20"/>
  <c r="G38" i="20"/>
  <c r="H38" i="20"/>
  <c r="I38" i="20"/>
  <c r="D25" i="20"/>
  <c r="AL25" i="20"/>
  <c r="AH25" i="20"/>
  <c r="AD25" i="20"/>
  <c r="V25" i="20"/>
  <c r="R25" i="20"/>
  <c r="N25" i="20"/>
  <c r="F39" i="20" l="1"/>
  <c r="J39" i="20" s="1"/>
  <c r="F37" i="20"/>
  <c r="J37" i="20" s="1"/>
  <c r="F38" i="20"/>
  <c r="J38" i="20" s="1"/>
  <c r="E16" i="20" l="1"/>
  <c r="F16" i="20"/>
  <c r="J16" i="20" l="1"/>
  <c r="H23" i="20" l="1"/>
  <c r="I43" i="20" l="1"/>
  <c r="I44" i="20"/>
  <c r="I45" i="20"/>
  <c r="H43" i="20"/>
  <c r="H44" i="20"/>
  <c r="H45" i="20"/>
  <c r="G43" i="20"/>
  <c r="G44" i="20"/>
  <c r="G45" i="20"/>
  <c r="E27" i="20"/>
  <c r="E19" i="20"/>
  <c r="AP22" i="7"/>
  <c r="AL22" i="7"/>
  <c r="AH22" i="7"/>
  <c r="AD22" i="7"/>
  <c r="Z22" i="7"/>
  <c r="H8" i="7"/>
  <c r="E42" i="20"/>
  <c r="D28" i="20"/>
  <c r="E28" i="20" s="1"/>
  <c r="F45" i="20" l="1"/>
  <c r="F44" i="20"/>
  <c r="F43" i="20"/>
  <c r="F8" i="7"/>
  <c r="E25" i="20"/>
  <c r="E17" i="20"/>
  <c r="H10" i="7"/>
  <c r="H11" i="7"/>
  <c r="H9" i="7"/>
  <c r="G9" i="7"/>
  <c r="H7" i="7"/>
  <c r="G7" i="7"/>
  <c r="G18" i="7"/>
  <c r="AP34" i="7" l="1"/>
  <c r="AL34" i="7"/>
  <c r="AL35" i="7" s="1"/>
  <c r="Z35" i="7"/>
  <c r="V35" i="7"/>
  <c r="N51" i="20"/>
  <c r="N34" i="7" s="1"/>
  <c r="N35" i="7" s="1"/>
  <c r="G29" i="20"/>
  <c r="E24" i="20"/>
  <c r="G24" i="20"/>
  <c r="H24" i="20"/>
  <c r="I24" i="20"/>
  <c r="AP47" i="7"/>
  <c r="AL47" i="7"/>
  <c r="AH47" i="7"/>
  <c r="AD47" i="7"/>
  <c r="Z47" i="7"/>
  <c r="V47" i="7"/>
  <c r="R47" i="7"/>
  <c r="N47" i="7"/>
  <c r="AL45" i="7"/>
  <c r="AH45" i="7"/>
  <c r="AD45" i="7"/>
  <c r="Z45" i="7"/>
  <c r="N45" i="7"/>
  <c r="E32" i="20"/>
  <c r="G32" i="20"/>
  <c r="H32" i="20"/>
  <c r="I32" i="20"/>
  <c r="AP35" i="7"/>
  <c r="AM35" i="7"/>
  <c r="AI35" i="7"/>
  <c r="AE35" i="7"/>
  <c r="AA35" i="7"/>
  <c r="W35" i="7"/>
  <c r="S35" i="7"/>
  <c r="O35" i="7"/>
  <c r="K35" i="7"/>
  <c r="O22" i="7"/>
  <c r="K22" i="7"/>
  <c r="N22" i="7"/>
  <c r="AP15" i="7"/>
  <c r="AP43" i="7" s="1"/>
  <c r="AL15" i="7"/>
  <c r="AH15" i="7"/>
  <c r="AD15" i="7"/>
  <c r="AM15" i="7"/>
  <c r="AI15" i="7"/>
  <c r="AE15" i="7"/>
  <c r="AA15" i="7"/>
  <c r="D45" i="7" l="1"/>
  <c r="AP49" i="7"/>
  <c r="AD34" i="7"/>
  <c r="AD35" i="7" s="1"/>
  <c r="AD43" i="7" s="1"/>
  <c r="AD49" i="7" s="1"/>
  <c r="AH35" i="7"/>
  <c r="AH43" i="7" s="1"/>
  <c r="AH49" i="7" s="1"/>
  <c r="F24" i="20"/>
  <c r="J24" i="20" s="1"/>
  <c r="AL43" i="7"/>
  <c r="AL49" i="7" s="1"/>
  <c r="F32" i="20"/>
  <c r="J32" i="20" s="1"/>
  <c r="E44" i="20"/>
  <c r="J44" i="20" s="1"/>
  <c r="E45" i="20"/>
  <c r="J45" i="20" s="1"/>
  <c r="E43" i="20"/>
  <c r="J43" i="20" s="1"/>
  <c r="I23" i="20" l="1"/>
  <c r="G23" i="20"/>
  <c r="G21" i="20"/>
  <c r="H21" i="20"/>
  <c r="I21" i="20"/>
  <c r="G31" i="20"/>
  <c r="G33" i="20"/>
  <c r="G34" i="20"/>
  <c r="G35" i="20"/>
  <c r="G36" i="20"/>
  <c r="H31" i="20"/>
  <c r="H33" i="20"/>
  <c r="H34" i="20"/>
  <c r="H35" i="20"/>
  <c r="H36" i="20"/>
  <c r="H29" i="20"/>
  <c r="I31" i="20"/>
  <c r="I33" i="20"/>
  <c r="I34" i="20"/>
  <c r="I35" i="20"/>
  <c r="I36" i="20"/>
  <c r="I29" i="20"/>
  <c r="E31" i="20"/>
  <c r="E33" i="20"/>
  <c r="E34" i="20"/>
  <c r="E35" i="20"/>
  <c r="E36" i="20"/>
  <c r="E29" i="20"/>
  <c r="E22" i="20"/>
  <c r="E23" i="20"/>
  <c r="E21" i="20"/>
  <c r="E20" i="20"/>
  <c r="I19" i="7"/>
  <c r="I20" i="7"/>
  <c r="I18" i="7"/>
  <c r="H19" i="7"/>
  <c r="H20" i="7"/>
  <c r="H18" i="7"/>
  <c r="G19" i="7"/>
  <c r="G20" i="7"/>
  <c r="G26" i="7"/>
  <c r="G27" i="7"/>
  <c r="G28" i="7"/>
  <c r="G29" i="7"/>
  <c r="G30" i="7"/>
  <c r="G31" i="7"/>
  <c r="G32" i="7"/>
  <c r="G33" i="7"/>
  <c r="G25" i="7"/>
  <c r="H26" i="7"/>
  <c r="H27" i="7"/>
  <c r="H28" i="7"/>
  <c r="H29" i="7"/>
  <c r="H30" i="7"/>
  <c r="H31" i="7"/>
  <c r="H32" i="7"/>
  <c r="H33" i="7"/>
  <c r="H25" i="7"/>
  <c r="I26" i="7"/>
  <c r="I27" i="7"/>
  <c r="I28" i="7"/>
  <c r="I29" i="7"/>
  <c r="I30" i="7"/>
  <c r="I31" i="7"/>
  <c r="I32" i="7"/>
  <c r="I33" i="7"/>
  <c r="I25" i="7"/>
  <c r="E26" i="7"/>
  <c r="E27" i="7"/>
  <c r="E28" i="7"/>
  <c r="E29" i="7"/>
  <c r="E30" i="7"/>
  <c r="E31" i="7"/>
  <c r="E32" i="7"/>
  <c r="E33" i="7"/>
  <c r="D24" i="7"/>
  <c r="D35" i="7" s="1"/>
  <c r="D17" i="7"/>
  <c r="D22" i="7" s="1"/>
  <c r="E25" i="7"/>
  <c r="E19" i="7"/>
  <c r="E20" i="7"/>
  <c r="E18" i="7"/>
  <c r="F31" i="20" l="1"/>
  <c r="J31" i="20" s="1"/>
  <c r="F34" i="20"/>
  <c r="J34" i="20" s="1"/>
  <c r="F32" i="7"/>
  <c r="J32" i="7" s="1"/>
  <c r="F27" i="7"/>
  <c r="J27" i="7" s="1"/>
  <c r="F20" i="7"/>
  <c r="J20" i="7" s="1"/>
  <c r="F26" i="7"/>
  <c r="J26" i="7" s="1"/>
  <c r="F25" i="7"/>
  <c r="J25" i="7" s="1"/>
  <c r="F30" i="7"/>
  <c r="J30" i="7" s="1"/>
  <c r="F29" i="7"/>
  <c r="J29" i="7" s="1"/>
  <c r="F18" i="7"/>
  <c r="J18" i="7" s="1"/>
  <c r="F31" i="7"/>
  <c r="J31" i="7" s="1"/>
  <c r="F28" i="7"/>
  <c r="J28" i="7" s="1"/>
  <c r="F33" i="7"/>
  <c r="J33" i="7" s="1"/>
  <c r="F19" i="7"/>
  <c r="J19" i="7" s="1"/>
  <c r="F35" i="20"/>
  <c r="J35" i="20" s="1"/>
  <c r="F36" i="20"/>
  <c r="J36" i="20" s="1"/>
  <c r="F33" i="20"/>
  <c r="J33" i="20" s="1"/>
  <c r="F29" i="20"/>
  <c r="J29" i="20" s="1"/>
  <c r="F23" i="20"/>
  <c r="J23" i="20" s="1"/>
  <c r="F21" i="20"/>
  <c r="J21" i="20" s="1"/>
  <c r="W51" i="20"/>
  <c r="S51" i="20"/>
  <c r="O51" i="20"/>
  <c r="K51" i="20"/>
  <c r="E34" i="7" l="1"/>
  <c r="E24" i="7"/>
  <c r="E22" i="7"/>
  <c r="E21" i="7"/>
  <c r="E17" i="7"/>
  <c r="F15" i="20"/>
  <c r="E15" i="20"/>
  <c r="E14" i="20"/>
  <c r="F13" i="20"/>
  <c r="E13" i="20"/>
  <c r="D12" i="20"/>
  <c r="D11" i="20" s="1"/>
  <c r="E11" i="20" s="1"/>
  <c r="J15" i="20" l="1"/>
  <c r="J13" i="20"/>
  <c r="E12" i="20"/>
  <c r="W15" i="7"/>
  <c r="S15" i="7"/>
  <c r="O15" i="7"/>
  <c r="K15" i="7"/>
  <c r="R15" i="7"/>
  <c r="V15" i="7"/>
  <c r="V43" i="7" s="1"/>
  <c r="V49" i="7" s="1"/>
  <c r="Z15" i="7"/>
  <c r="Z43" i="7" s="1"/>
  <c r="Z49" i="7" s="1"/>
  <c r="N15" i="7"/>
  <c r="N43" i="7" s="1"/>
  <c r="N49" i="7" s="1"/>
  <c r="F9" i="7"/>
  <c r="I7" i="7"/>
  <c r="F7" i="7" s="1"/>
  <c r="F10" i="7"/>
  <c r="F11" i="7"/>
  <c r="D6" i="7"/>
  <c r="E6" i="7" s="1"/>
  <c r="E8" i="7"/>
  <c r="J8" i="7" s="1"/>
  <c r="E9" i="7"/>
  <c r="E10" i="7"/>
  <c r="E11" i="7"/>
  <c r="E7" i="7"/>
  <c r="BB23" i="19"/>
  <c r="BH27" i="19"/>
  <c r="BG27" i="19"/>
  <c r="BF27" i="19"/>
  <c r="BE27" i="19"/>
  <c r="BD27" i="19"/>
  <c r="BC27" i="19"/>
  <c r="BB26" i="19"/>
  <c r="BB25" i="19"/>
  <c r="BB24" i="19"/>
  <c r="J11" i="7" l="1"/>
  <c r="J10" i="7"/>
  <c r="J7" i="7"/>
  <c r="J9" i="7"/>
  <c r="D15" i="7"/>
  <c r="E14" i="7"/>
  <c r="E15" i="7" s="1"/>
  <c r="BB27" i="19"/>
  <c r="R35" i="7" l="1"/>
  <c r="R43" i="7" s="1"/>
  <c r="R49" i="7" s="1"/>
</calcChain>
</file>

<file path=xl/sharedStrings.xml><?xml version="1.0" encoding="utf-8"?>
<sst xmlns="http://schemas.openxmlformats.org/spreadsheetml/2006/main" count="1079" uniqueCount="346">
  <si>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</si>
  <si>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</si>
  <si>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</si>
  <si>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</si>
  <si>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</si>
  <si>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</si>
  <si>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</si>
  <si>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</si>
  <si>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</si>
  <si>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</si>
  <si>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</si>
  <si>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</si>
  <si>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</si>
  <si>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</si>
  <si>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</si>
  <si>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</si>
  <si>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</si>
  <si>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</si>
  <si>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</si>
  <si>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</si>
  <si>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</si>
  <si>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</si>
  <si>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</si>
  <si>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</si>
  <si>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</si>
  <si>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</si>
  <si>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</si>
  <si>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</si>
  <si>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</si>
  <si>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</si>
  <si>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</si>
  <si>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</si>
  <si>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</si>
  <si>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</si>
  <si>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Х</t>
  </si>
  <si>
    <t>//</t>
  </si>
  <si>
    <t>ГЭ</t>
  </si>
  <si>
    <t>ГА</t>
  </si>
  <si>
    <t xml:space="preserve">// </t>
  </si>
  <si>
    <t>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</si>
  <si>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</si>
  <si>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ВР</t>
  </si>
  <si>
    <t>ОБОЗНАЧЕНИЯ:</t>
  </si>
  <si>
    <t>О</t>
  </si>
  <si>
    <t>Р</t>
  </si>
  <si>
    <r>
      <t xml:space="preserve">ГЭ </t>
    </r>
    <r>
      <rPr>
        <b/>
        <vertAlign val="subscript"/>
        <sz val="7"/>
        <color indexed="9"/>
        <rFont val="Times New Roman Cyr"/>
        <family val="1"/>
        <charset val="204"/>
      </rPr>
      <t>ГА</t>
    </r>
  </si>
  <si>
    <t>Б2.1</t>
  </si>
  <si>
    <t>Б2.3</t>
  </si>
  <si>
    <t>ФКиС</t>
  </si>
  <si>
    <t>1-4</t>
  </si>
  <si>
    <t>1.</t>
  </si>
  <si>
    <t>2.</t>
  </si>
  <si>
    <t>3.</t>
  </si>
  <si>
    <t>КТ</t>
  </si>
  <si>
    <t>РЯ</t>
  </si>
  <si>
    <t>ИЯ</t>
  </si>
  <si>
    <t>ФиСН</t>
  </si>
  <si>
    <t>ЭП</t>
  </si>
  <si>
    <t>ИП</t>
  </si>
  <si>
    <r>
      <t xml:space="preserve">Атамекендик тарых / </t>
    </r>
    <r>
      <rPr>
        <b/>
        <sz val="14"/>
        <rFont val="Times New Roman"/>
        <family val="1"/>
        <charset val="204"/>
      </rPr>
      <t xml:space="preserve">Отечественная история </t>
    </r>
    <r>
      <rPr>
        <sz val="14"/>
        <rFont val="Times New Roman"/>
        <family val="1"/>
        <charset val="204"/>
      </rPr>
      <t>/ National history</t>
    </r>
  </si>
  <si>
    <r>
      <t xml:space="preserve">Манас таануу / </t>
    </r>
    <r>
      <rPr>
        <b/>
        <sz val="14"/>
        <rFont val="Times New Roman"/>
        <family val="1"/>
        <charset val="204"/>
      </rPr>
      <t xml:space="preserve">Манасоведение </t>
    </r>
    <r>
      <rPr>
        <sz val="14"/>
        <rFont val="Times New Roman"/>
        <family val="1"/>
        <charset val="204"/>
      </rPr>
      <t>/ Manas Study</t>
    </r>
  </si>
  <si>
    <r>
      <rPr>
        <b/>
        <sz val="14"/>
        <rFont val="Times New Roman"/>
        <family val="1"/>
        <charset val="204"/>
      </rPr>
      <t>Экономика</t>
    </r>
    <r>
      <rPr>
        <sz val="14"/>
        <rFont val="Times New Roman"/>
        <family val="1"/>
        <charset val="204"/>
      </rPr>
      <t xml:space="preserve"> / Economy</t>
    </r>
  </si>
  <si>
    <t>ЖОЖдун компоненти / Вузовский компонент / University component</t>
  </si>
  <si>
    <r>
      <t xml:space="preserve">Инженердик психология / </t>
    </r>
    <r>
      <rPr>
        <b/>
        <sz val="14"/>
        <rFont val="Times New Roman"/>
        <family val="1"/>
        <charset val="204"/>
      </rPr>
      <t>Инженерная психология</t>
    </r>
    <r>
      <rPr>
        <sz val="14"/>
        <rFont val="Times New Roman"/>
        <family val="1"/>
        <charset val="204"/>
      </rPr>
      <t xml:space="preserve"> / Engineering Psychology</t>
    </r>
  </si>
  <si>
    <t xml:space="preserve">ПРОФИЛЬ / PROFILE: </t>
  </si>
  <si>
    <t>курс/course</t>
  </si>
  <si>
    <t xml:space="preserve">БЕЛГИЛЕР: </t>
  </si>
  <si>
    <t>/Examination session</t>
  </si>
  <si>
    <t>/Educational practice</t>
  </si>
  <si>
    <t xml:space="preserve">/Рrotection of FQW </t>
  </si>
  <si>
    <t>Кафедра/Department</t>
  </si>
  <si>
    <t>КЕСИПТИК ЦИКЛ / ПРОФЕССИОНАЛЬНЫЙ ЦИКЛ / PROFESSIONAL CYCLE</t>
  </si>
  <si>
    <t>ПРАКТИКАЛАР / ПРАКТИКИ / PRACTICES:</t>
  </si>
  <si>
    <t>Дене тарбия / Физическая культура / Physical culture</t>
  </si>
  <si>
    <t>Окуу практикасы/Учебная практика/Educational practice</t>
  </si>
  <si>
    <t>/Credits in various academic disciplines:</t>
  </si>
  <si>
    <t>сем./ sem.</t>
  </si>
  <si>
    <t>Бүтүрүүчү квалификациялык ишти коргоо /Защита выпускной квалификационной работы/Protection of final qualifying work</t>
  </si>
  <si>
    <t>Зав. Кафедрой</t>
  </si>
  <si>
    <t xml:space="preserve">Председатель УМК </t>
  </si>
  <si>
    <t>Начальник УО</t>
  </si>
  <si>
    <r>
      <t>Теориялык окутуу /</t>
    </r>
    <r>
      <rPr>
        <b/>
        <sz val="9"/>
        <rFont val="Times New Roman"/>
        <family val="1"/>
        <charset val="204"/>
      </rPr>
      <t>Теоретическое обуч.</t>
    </r>
  </si>
  <si>
    <r>
      <t>Окуу практикасы /</t>
    </r>
    <r>
      <rPr>
        <b/>
        <sz val="9"/>
        <rFont val="Times New Roman"/>
        <family val="1"/>
        <charset val="204"/>
      </rPr>
      <t>Учебная практика</t>
    </r>
  </si>
  <si>
    <r>
      <t>Өндүрүштүк практика /</t>
    </r>
    <r>
      <rPr>
        <b/>
        <sz val="9"/>
        <rFont val="Times New Roman"/>
        <family val="1"/>
        <charset val="204"/>
      </rPr>
      <t>Производственная практика</t>
    </r>
  </si>
  <si>
    <r>
      <t>Квалификация алдындагы  практика/</t>
    </r>
    <r>
      <rPr>
        <b/>
        <sz val="9"/>
        <rFont val="Times New Roman"/>
        <family val="1"/>
        <charset val="204"/>
      </rPr>
      <t>Предквалификационная практика</t>
    </r>
  </si>
  <si>
    <r>
      <t>БКИ коргоо/</t>
    </r>
    <r>
      <rPr>
        <b/>
        <sz val="9"/>
        <rFont val="Times New Roman"/>
        <family val="1"/>
        <charset val="204"/>
      </rPr>
      <t>Защита ВКР</t>
    </r>
  </si>
  <si>
    <r>
      <t>Обзордук лекциялар, консультациялар/</t>
    </r>
    <r>
      <rPr>
        <b/>
        <sz val="9"/>
        <rFont val="Times New Roman"/>
        <family val="1"/>
        <charset val="204"/>
      </rPr>
      <t xml:space="preserve">Обзорные лекции, </t>
    </r>
  </si>
  <si>
    <r>
      <rPr>
        <b/>
        <sz val="9"/>
        <rFont val="Times New Roman"/>
        <family val="1"/>
        <charset val="204"/>
      </rPr>
      <t>консультации</t>
    </r>
    <r>
      <rPr>
        <sz val="9"/>
        <rFont val="Times New Roman"/>
        <family val="1"/>
        <charset val="204"/>
      </rPr>
      <t>/Overview lectures, consultations</t>
    </r>
  </si>
  <si>
    <r>
      <rPr>
        <b/>
        <sz val="9"/>
        <rFont val="Times New Roman"/>
        <family val="1"/>
        <charset val="204"/>
      </rPr>
      <t>комплексный экзамен</t>
    </r>
    <r>
      <rPr>
        <sz val="9"/>
        <rFont val="Times New Roman"/>
        <family val="1"/>
        <charset val="204"/>
      </rPr>
      <t>/Interdisciplinary complex examination</t>
    </r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</si>
  <si>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</si>
  <si>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</si>
  <si>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</si>
  <si>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</si>
  <si>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</si>
  <si>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</si>
  <si>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</si>
  <si>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</si>
  <si>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</si>
  <si>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</si>
  <si>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</si>
  <si>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</si>
  <si>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</si>
  <si>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</si>
  <si>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</si>
  <si>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</si>
  <si>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/Prequalification practice</t>
  </si>
  <si>
    <t>АКАДЕМИЯЛЫК ДАРАЖА / АКАДЕМИЧЕСКАЯ СТЕПЕНЬ / ACADEMIC DEGREE:</t>
  </si>
  <si>
    <t>ОКУТУУНУН  ФОРМАСЫ/ ФОРМА ОБУЧЕНИЯ / FORM OF STUDY:</t>
  </si>
  <si>
    <r>
      <t>Чектил көзөмөл/</t>
    </r>
    <r>
      <rPr>
        <b/>
        <sz val="9"/>
        <rFont val="Times New Roman"/>
        <family val="1"/>
        <charset val="204"/>
      </rPr>
      <t>Рубежный контроль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</si>
  <si>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</si>
  <si>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</si>
  <si>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r>
      <t>БКИ аткаруу/</t>
    </r>
    <r>
      <rPr>
        <b/>
        <sz val="9"/>
        <rFont val="Times New Roman"/>
        <family val="1"/>
        <charset val="204"/>
      </rPr>
      <t xml:space="preserve">Выполнение ВКР </t>
    </r>
  </si>
  <si>
    <r>
      <t>Дисциплинар аралык комплекстүү сынак/</t>
    </r>
    <r>
      <rPr>
        <b/>
        <sz val="9"/>
        <rFont val="Times New Roman"/>
        <family val="1"/>
        <charset val="204"/>
      </rPr>
      <t xml:space="preserve">Междисциплинарный </t>
    </r>
  </si>
  <si>
    <r>
      <t>Даярдоо багыты боюнча мамлекеттик сынак/</t>
    </r>
    <r>
      <rPr>
        <b/>
        <sz val="9"/>
        <rFont val="Times New Roman"/>
        <family val="1"/>
        <charset val="204"/>
      </rPr>
      <t xml:space="preserve">Гос.экзамен по </t>
    </r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</si>
  <si>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</si>
  <si>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</si>
  <si>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</si>
  <si>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</si>
  <si>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</si>
  <si>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(2-тиркеме/Прил. 2/Annex 2 - БПББИ/ИСОП/IJEP)</t>
  </si>
  <si>
    <r>
      <t xml:space="preserve">Бакалавр даярдоо / </t>
    </r>
    <r>
      <rPr>
        <b/>
        <sz val="12"/>
        <rFont val="Times New Roman"/>
        <family val="1"/>
        <charset val="204"/>
      </rPr>
      <t xml:space="preserve">Подготовки бакалавра </t>
    </r>
    <r>
      <rPr>
        <b/>
        <sz val="11"/>
        <rFont val="Times New Roman"/>
        <family val="1"/>
        <charset val="204"/>
      </rPr>
      <t xml:space="preserve"> / Working bachelor's study curriculum</t>
    </r>
  </si>
  <si>
    <t>БАГЫТ / НАПРАВЛЕНИЕ / MAJOR: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</si>
  <si>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</si>
  <si>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</si>
  <si>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</si>
  <si>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/Theoretical education</t>
  </si>
  <si>
    <t>/Mid-term control</t>
  </si>
  <si>
    <t xml:space="preserve">/Execution of FQW </t>
  </si>
  <si>
    <r>
      <rPr>
        <b/>
        <sz val="9"/>
        <rFont val="Times New Roman"/>
        <family val="1"/>
        <charset val="204"/>
      </rPr>
      <t>направлению подготовки</t>
    </r>
    <r>
      <rPr>
        <sz val="9"/>
        <rFont val="Times New Roman"/>
        <family val="1"/>
        <charset val="204"/>
      </rPr>
      <t>/State examination in the major of training</t>
    </r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</si>
  <si>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</si>
  <si>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</si>
  <si>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теор.окутуу /теорет.обучение/ theoretical education</t>
  </si>
  <si>
    <t xml:space="preserve">БКИ аткаруу /выполнение ВКР/ execution of FQW 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</si>
  <si>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</si>
  <si>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</si>
  <si>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</si>
  <si>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</si>
  <si>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</si>
  <si>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</si>
  <si>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Насыя/Кредит/Credit</t>
  </si>
  <si>
    <t>Окутуунун 1-жылы/ 1-й год обучения/ 1st year of study</t>
  </si>
  <si>
    <t>Окутуунун 2-жылы/  2-й год обучения/  2nd year of study</t>
  </si>
  <si>
    <t>Окутуунун 3-жылы/ 3-й год обучения/ 3rd year of study</t>
  </si>
  <si>
    <t>Окутуунун 4-жылы/ 4-й год обучения/ 4th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</si>
  <si>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</si>
  <si>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</si>
  <si>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</si>
  <si>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>Насыялар/ Кредиты/ Credits ECTS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</si>
  <si>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</si>
  <si>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</si>
  <si>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</si>
  <si>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</si>
  <si>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</si>
  <si>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</si>
  <si>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</si>
  <si>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5 сем/sem (КС/ОС/AS) -16 жум./нед./weeks</t>
  </si>
  <si>
    <t>7 сем/sem (КС/ОС/AS) -16 жум./нед./weeks</t>
  </si>
  <si>
    <t>2 сем/sem (ЖС/ВС/SS) -16 жум./нед./weeks</t>
  </si>
  <si>
    <t>4 сем/sem (ЖС/ВС/SS) -16 жум./нед./weeks</t>
  </si>
  <si>
    <t>6 сем/sem (ЖС/ВС/SS) -16 жум./нед./weeks</t>
  </si>
  <si>
    <t>8 сем/sem (ЖС/ВС/SS) -16 жум./нед./weeks</t>
  </si>
  <si>
    <t>Семестрлер боюнча отчет/ Отчет по семестрам/ Semester's report</t>
  </si>
  <si>
    <t>сынак/экзамен/exam</t>
  </si>
  <si>
    <t>зачет/credits-zachet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</si>
  <si>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>- лекциялар/лекции/ lectures</t>
    </r>
  </si>
  <si>
    <r>
      <rPr>
        <b/>
        <sz val="12"/>
        <rFont val="Times New Roman"/>
        <family val="1"/>
        <charset val="204"/>
      </rPr>
      <t xml:space="preserve">лб/лб/ lab </t>
    </r>
    <r>
      <rPr>
        <sz val="12"/>
        <rFont val="Times New Roman"/>
        <family val="1"/>
        <charset val="204"/>
      </rPr>
      <t>-лабораториялык/лабораторные/ laboratory</t>
    </r>
  </si>
  <si>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 Практические/ Practical</t>
    </r>
  </si>
  <si>
    <r>
      <rPr>
        <b/>
        <sz val="12"/>
        <rFont val="Times New Roman"/>
        <family val="1"/>
        <charset val="204"/>
      </rPr>
      <t>КС/ОС/AS</t>
    </r>
    <r>
      <rPr>
        <sz val="12"/>
        <rFont val="Times New Roman"/>
        <family val="1"/>
        <charset val="204"/>
      </rPr>
      <t xml:space="preserve"> - Күзгү семестр/Осенний семестр/Autumn semester</t>
    </r>
  </si>
  <si>
    <r>
      <rPr>
        <b/>
        <sz val="12"/>
        <rFont val="Times New Roman"/>
        <family val="1"/>
        <charset val="204"/>
      </rPr>
      <t>ЖС/ВС/SS</t>
    </r>
    <r>
      <rPr>
        <sz val="12"/>
        <rFont val="Times New Roman"/>
        <family val="1"/>
        <charset val="204"/>
      </rPr>
      <t xml:space="preserve"> - Жазгы семестр/Весенний семестр/Spring semester</t>
    </r>
  </si>
  <si>
    <r>
      <t>КИ,КД/КР,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</t>
    </r>
  </si>
  <si>
    <t xml:space="preserve">КИ,КД/КР, КП/CW, CP </t>
  </si>
  <si>
    <t>Мамлекет.сынак/Гос.экзамен/ State exam</t>
  </si>
  <si>
    <t>ГУМАНИТАРДЫК, СОЦИАЛДЫК ЖАНА ЭКОНОМИКАЛЫК ЦИКЛ / ГУМАНИТАРНЫЙ, СОЦИАЛЬНЫЙ И ЭКОНОМИЧЕСКИЙ ЦИКЛ / HUMANITARIAN, SOCIAL AND ECONOMIC CYCLE</t>
  </si>
  <si>
    <t>БАЗАЛЫК БӨЛҮК / БАЗОВАЯ ЧАСТЬ / BASIC PART</t>
  </si>
  <si>
    <t xml:space="preserve">ВАРИАТИВДҮҮ БӨЛҮК / ВАРИАТИВНАЯ ЧАСТЬ / VARIABLE PART: </t>
  </si>
  <si>
    <t>МАТЕМАТИКАЛЫК ЖАНА ТАБИГЫЙ-ИЛИМИЙ ЦИКЛ / МАТЕМАТИЧЕСКИЙ И ЕСТЕСТВЕННО-НАУЧНЫЙ ЦИКЛ/MATHEMATICAL AND NATURAL SCIENCE CYCLE</t>
  </si>
  <si>
    <t>Өндүрүштүк практика/Производственная практика/Production practice</t>
  </si>
  <si>
    <t>Квалификация алдындагы практика/Предквалификационная практика/Prequalification practice</t>
  </si>
  <si>
    <r>
      <t>Окуу практикасы/</t>
    </r>
    <r>
      <rPr>
        <b/>
        <sz val="14"/>
        <rFont val="Times New Roman"/>
        <family val="1"/>
        <charset val="204"/>
      </rPr>
      <t>Учебная практика</t>
    </r>
    <r>
      <rPr>
        <sz val="14"/>
        <rFont val="Times New Roman"/>
        <family val="1"/>
        <charset val="204"/>
      </rPr>
      <t>/Educational practice</t>
    </r>
  </si>
  <si>
    <r>
      <t>Өндүрүштүк практика/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>/Production practice</t>
    </r>
  </si>
  <si>
    <r>
      <t>Квалификация алдындагы практика/</t>
    </r>
    <r>
      <rPr>
        <b/>
        <sz val="14"/>
        <rFont val="Times New Roman"/>
        <family val="1"/>
        <charset val="204"/>
      </rPr>
      <t>Предквалификационная практика</t>
    </r>
    <r>
      <rPr>
        <sz val="14"/>
        <rFont val="Times New Roman"/>
        <family val="1"/>
        <charset val="204"/>
      </rPr>
      <t>/Prequalification practice</t>
    </r>
  </si>
  <si>
    <t>Бүтүрүүчү квалификациялык ишти даярдоо жана коргоо</t>
  </si>
  <si>
    <t>/Подготовка и защита выпускной квалификационной работы/Preparation and defence of final qualifying work</t>
  </si>
  <si>
    <t>Окуу дисциплиналары боюнча насыялар/Кредитов по учебным дисциплинам</t>
  </si>
  <si>
    <t>Практика боюнча насыялар/Кредитов по практике/Credits on practice:</t>
  </si>
  <si>
    <t xml:space="preserve">Жыйынтыктоочу мамлекеттик аттестация боюнча насыялар/Кредитов по итоговой </t>
  </si>
  <si>
    <t>государственной аттестации/Credits on the final state certification:</t>
  </si>
  <si>
    <t>БАРДЫК окуу мезгилиндеги бардык насыялар/</t>
  </si>
  <si>
    <t>ВСЕГО кредитов за весь период обучения/Total credits for the entire period of study: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</si>
  <si>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</si>
  <si>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</si>
  <si>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</si>
  <si>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нас/ кред/cred</t>
  </si>
  <si>
    <t>жум.көлөмү/ объем в нед/volume in weeks</t>
  </si>
  <si>
    <t>нас/ кред/ cred</t>
  </si>
  <si>
    <t>ЖЫЙЫНТЫКТООЧУ МАМЛЕКЕТТИК АТТЕСТАЦИЯ / ИТОГОВАЯ ГОСУДАРСТВЕННАЯ АТТЕСТАЦИЯ / FINAL STATE CERTIFICATION</t>
  </si>
  <si>
    <t>КР тарыхы, Кыргыз тили жана адабияты, КР географиясы дисциплиналары боюнча жыйынтыктоочу аттестация/Междисциплинарная итоговая аттестация по дисциплинам: История КР, География КР, Кырг. язык и литература/Interdisciplinary final certification in the following disciplines: History of the KR, Geography of the KR, Kyrgyz language and literature</t>
  </si>
  <si>
    <t>Даярдоо багыты боюнча мамлекеттик сынак/Государственный экзамен по направлению подготовки/State examination in the major of training</t>
  </si>
  <si>
    <t>ОБ башчысы ___________________Сыдыков Ж.Д.</t>
  </si>
  <si>
    <t>Head of ED ____________Sydykov Zh.D.</t>
  </si>
  <si>
    <r>
      <t>ЖКБ МБС/ГОС ВПО/ SES HPE</t>
    </r>
    <r>
      <rPr>
        <sz val="12"/>
        <rFont val="Times New Roman"/>
        <family val="1"/>
        <charset val="204"/>
      </rPr>
      <t xml:space="preserve">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</si>
  <si>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ВАРИАТИВДҮҮ БӨЛҮК / ВАРИАТИВНАЯ ЧАСТЬ / VARIABLE PART:</t>
  </si>
  <si>
    <t>Тандоосу боюнча курстар / Курсы по выбору / Elective courses</t>
  </si>
  <si>
    <t xml:space="preserve">Жыйынтыгы /Итого /Total </t>
  </si>
  <si>
    <t>Бакалавр / Bachelor</t>
  </si>
  <si>
    <t>4 жыл / 4 года / 4 years</t>
  </si>
  <si>
    <t>Күндүзгү  / Очная / Full-time</t>
  </si>
  <si>
    <t>Жалпы эмгек көлөмү/ Общая трудоемкость/ Total labor intensity</t>
  </si>
  <si>
    <t>710100 - Информатика жана эсептөө техникасы</t>
  </si>
  <si>
    <t>Информатика и вычислительная техника</t>
  </si>
  <si>
    <t>Computer Science and Engineering</t>
  </si>
  <si>
    <t>(1-тиркеме/Прил. 1/Annex 1 - МТФ/ФИТ/FIT)</t>
  </si>
  <si>
    <t>Кафедра башчысы _____________________Исраилова Н.А.</t>
  </si>
  <si>
    <t>The head of Department______________N.Israilova</t>
  </si>
  <si>
    <t>ОУКтун төрайымы _____________________Тентиева С.М.</t>
  </si>
  <si>
    <t>The chairman of the ECM__________________S.Tentieva</t>
  </si>
  <si>
    <t>ПМИ</t>
  </si>
  <si>
    <t>ИВТ</t>
  </si>
  <si>
    <t>Физика</t>
  </si>
  <si>
    <t>ТОЭ</t>
  </si>
  <si>
    <t>РЭ</t>
  </si>
  <si>
    <t>Кафедра башчысы _______________Исраилова Н.А.</t>
  </si>
  <si>
    <t>The head of Department_________________N.Israilova</t>
  </si>
  <si>
    <t>The chairman of the ECM______________S.Tentieva</t>
  </si>
  <si>
    <t>Электротехника/ Электротехника/ Electrical Engineering</t>
  </si>
  <si>
    <t>Электроника/ Электроника/ Electronics</t>
  </si>
  <si>
    <t>Схемотехника/ Схемотехника/ Circuitry</t>
  </si>
  <si>
    <t>Операциондук системалар (КД)/Операционные системы (КП)/Operating systems(CP)</t>
  </si>
  <si>
    <t>Маалыматты коргоо/Защита информации/ Data protection</t>
  </si>
  <si>
    <t>Маалымат базалары/Базы данных/ Databases</t>
  </si>
  <si>
    <t>Инженердик графика/Инженерная графика/ Engineering graphics</t>
  </si>
  <si>
    <t>Жашоо коопсуздугу /Безопасность жизнедеятельности/ Life safety</t>
  </si>
  <si>
    <t>Дискреттик математика/Дискретная математика</t>
  </si>
  <si>
    <t>Математикалык логика жана алгоритмдер теориясы/Математическая логика и теория алгоритмов/Mathematical logic and theory of algorithms</t>
  </si>
  <si>
    <t>КР Географиясы/ География КР /Geography of the KR</t>
  </si>
  <si>
    <t>Эсептөөчү математика/Вычислительная математика/Computational Mathematics</t>
  </si>
  <si>
    <t>Системдик программалоо/Системное программирование/System Programming</t>
  </si>
  <si>
    <t>Ассемблерлер/Ассемблеры/Assemblers</t>
  </si>
  <si>
    <t>Перифериялык түзулүштөр жана интерфейстер/Периферийные устройства  и интерфейсы/Peripherals and Interfaces</t>
  </si>
  <si>
    <t>Web-программалоо/Web-программирование/Web programming</t>
  </si>
  <si>
    <t>Адистике киришүү/Введение  в  специальность/Introduction to the specialty</t>
  </si>
  <si>
    <t>Java-программалоо/Java-программирование/Java-programming</t>
  </si>
  <si>
    <t>Программалоо технологиясы/Технология программирования /Programming technology</t>
  </si>
  <si>
    <t>1-тиркеме/Прил. 1/Annex 1 - МТФ/ФИТ/FIT</t>
  </si>
  <si>
    <t>O</t>
  </si>
  <si>
    <r>
      <t xml:space="preserve">Кыргыз тили  жана адабияты / </t>
    </r>
    <r>
      <rPr>
        <b/>
        <sz val="14"/>
        <rFont val="Times New Roman"/>
        <family val="1"/>
        <charset val="204"/>
      </rPr>
      <t xml:space="preserve">Кыргызский язык и литература </t>
    </r>
    <r>
      <rPr>
        <sz val="14"/>
        <rFont val="Times New Roman"/>
        <family val="1"/>
        <charset val="204"/>
      </rPr>
      <t>/ Kyrgyz language and literature</t>
    </r>
  </si>
  <si>
    <r>
      <t xml:space="preserve">Орус тили / </t>
    </r>
    <r>
      <rPr>
        <b/>
        <sz val="14"/>
        <rFont val="Times New Roman"/>
        <family val="1"/>
        <charset val="204"/>
      </rPr>
      <t xml:space="preserve">Русский язык </t>
    </r>
    <r>
      <rPr>
        <sz val="14"/>
        <rFont val="Times New Roman"/>
        <family val="1"/>
        <charset val="204"/>
      </rPr>
      <t xml:space="preserve"> / Russian language </t>
    </r>
  </si>
  <si>
    <r>
      <t xml:space="preserve">Чет тили / </t>
    </r>
    <r>
      <rPr>
        <b/>
        <sz val="14"/>
        <rFont val="Times New Roman"/>
        <family val="1"/>
        <charset val="204"/>
      </rPr>
      <t>Иностранный язык</t>
    </r>
    <r>
      <rPr>
        <sz val="14"/>
        <rFont val="Times New Roman"/>
        <family val="1"/>
        <charset val="204"/>
      </rPr>
      <t xml:space="preserve"> / Foreign language</t>
    </r>
  </si>
  <si>
    <t>Компьютердик тармактар(КД)/Компьютерные сети (КП)/ Computer networks (CP)</t>
  </si>
  <si>
    <t>ЭЭМ архитектурасы жана уюшуусу / Архитектура и организация ЭВМ (КП)/ Computer Architecture and Organization (CP)</t>
  </si>
  <si>
    <t>Укук таануу/Правоведение/Jurisprudence</t>
  </si>
  <si>
    <t xml:space="preserve">Программалоо 1,2 /Программирование 1,2/Programming1,2 </t>
  </si>
  <si>
    <t>Б1.1.</t>
  </si>
  <si>
    <t>Б1.1.В1</t>
  </si>
  <si>
    <t>Б1.1.В2</t>
  </si>
  <si>
    <t>Б1.2.</t>
  </si>
  <si>
    <t>Б1.2.П.2</t>
  </si>
  <si>
    <t>Б1.2.В1</t>
  </si>
  <si>
    <t>Б1.2.В2</t>
  </si>
  <si>
    <t>Б1.3.</t>
  </si>
  <si>
    <t>Б1.3.П1</t>
  </si>
  <si>
    <t>Б1.3.П2</t>
  </si>
  <si>
    <t>Б1.3.П3</t>
  </si>
  <si>
    <t>Б1.3.П4</t>
  </si>
  <si>
    <t>Б1.3.П5</t>
  </si>
  <si>
    <t>Б1.3.П6</t>
  </si>
  <si>
    <t>Б1.3.П7</t>
  </si>
  <si>
    <t>Б1.3.П8</t>
  </si>
  <si>
    <t>Б1.3.В1</t>
  </si>
  <si>
    <t>Б1.3.В2</t>
  </si>
  <si>
    <t>Б1.3.В3</t>
  </si>
  <si>
    <t>Б1.3.В4</t>
  </si>
  <si>
    <t>Б1.1.1</t>
  </si>
  <si>
    <t>Б1.1.2</t>
  </si>
  <si>
    <t>Б1.1.3</t>
  </si>
  <si>
    <t>Б1.1.4</t>
  </si>
  <si>
    <t>Б1.1.5</t>
  </si>
  <si>
    <t>Б1.1.6</t>
  </si>
  <si>
    <t>Б1.2.1</t>
  </si>
  <si>
    <t>Б.1.3.</t>
  </si>
  <si>
    <t>Б.1.2.</t>
  </si>
  <si>
    <t>Б.1.1</t>
  </si>
  <si>
    <t>Б1.2.3</t>
  </si>
  <si>
    <t>Б1.2.5</t>
  </si>
  <si>
    <t>Б1.3.1</t>
  </si>
  <si>
    <t>Б1.3.2</t>
  </si>
  <si>
    <t>Б1.3.3</t>
  </si>
  <si>
    <t>Б1.3.4</t>
  </si>
  <si>
    <t>Б1.3.5</t>
  </si>
  <si>
    <t>Б1.3.6</t>
  </si>
  <si>
    <t>Б1.3.7</t>
  </si>
  <si>
    <t>Б1.3.8</t>
  </si>
  <si>
    <t>Б1.3.9</t>
  </si>
  <si>
    <t>Б2</t>
  </si>
  <si>
    <t>Б2.2</t>
  </si>
  <si>
    <t>Б3</t>
  </si>
  <si>
    <t>Цикл Б1.1. боюнча жыйынтыгы /Итого по циклу Б1.1./Total cycle Б1.1.</t>
  </si>
  <si>
    <t>Математика 1,2/Mathematics 1,2/</t>
  </si>
  <si>
    <t>Информатика1,2/Informatics1,2/</t>
  </si>
  <si>
    <t>Физика 1,2/Physics 1,2/</t>
  </si>
  <si>
    <t>Цикл Б1.2 боюнча жыйынтыгы /Итого по циклу Б1.2/Total cycle Б1.2</t>
  </si>
  <si>
    <t>Б1.3.П9</t>
  </si>
  <si>
    <t>Б1.1.П.1</t>
  </si>
  <si>
    <t xml:space="preserve">Жасалма интеллект системалары/Системы искусственного интеллекта/Artificial intelligence </t>
  </si>
  <si>
    <t>Камтылган  системалар/Встраиваемые  системы/Embedded Systems</t>
  </si>
  <si>
    <t>Проектирование цифровых устройств на ПЛИС</t>
  </si>
  <si>
    <t>Компьютердик графика/Компьютерная графика/Computer graphics</t>
  </si>
  <si>
    <t>Микропроцессорлор жана микроконтроллерлер/Микропроцессоры и микроконтроллеры/Microprocessors and microcontrollers</t>
  </si>
  <si>
    <t>Б1.3.П10</t>
  </si>
  <si>
    <t>Б1.3.П11</t>
  </si>
  <si>
    <t>Б1.3.П12</t>
  </si>
  <si>
    <t>X</t>
  </si>
  <si>
    <t>Цикл Б1.3 боюнча жыйынтыгы /Итого по циклу Б1.3/Total cycle Б1.3</t>
  </si>
  <si>
    <t xml:space="preserve">Параллельдик программалоо/Параллельное программирование/Parallel Programming </t>
  </si>
  <si>
    <t>Б1.3.В5</t>
  </si>
  <si>
    <t>Б1.3.В6</t>
  </si>
  <si>
    <t>Б1.3.В7</t>
  </si>
  <si>
    <t>Б1.3.В8</t>
  </si>
  <si>
    <t>ПК иштеп чыгуу технологиясы/Технология разработки ПО/Software development technology</t>
  </si>
  <si>
    <t>Б1.3.П13</t>
  </si>
  <si>
    <t>Метрология, стандартизация и сертификация/Metrology, standardization and certification</t>
  </si>
  <si>
    <t>Интернет вещей</t>
  </si>
  <si>
    <t>НИРС (командная)</t>
  </si>
  <si>
    <t>НИРС (индивидуальная)</t>
  </si>
  <si>
    <t xml:space="preserve">Жумушчу окуу планы КР ЖКБ МБСнын негизинде ________________________________ буйругу менен бекитилген "________________" багыты боюнча түзүлдү / Рабочий учебный план составлен на основе ГОС ВПО КР по направлению "__________________", утвержденному приказом ____________________________________ / The curriculum drawn up on the basis of SES HPE of KR on the major "______________________", approved by order of </t>
  </si>
  <si>
    <t>Жумушчу окуу планы кафедранын 2020-ж. "______" жыйынында каралды, протокол №_______ / Рабочий учебный  план  рассмотрен  на  заседании  кафедры, протокол №____от "_______" 2020г. / The curriculum considered at a meeting of the Department, protocol №______ from "_______" 2020 y.</t>
  </si>
  <si>
    <t>ЭТК программалык камсыздоо/Программное обеспечение СВТ/Computer Software</t>
  </si>
  <si>
    <t>Машинага багытталган программалоо/Машинно-ориентированное программирование/Machine Oriented Programming</t>
  </si>
  <si>
    <t>Системдик программалык камсыздоо/Системное программное обеспечение/System software</t>
  </si>
  <si>
    <t>Логикалык жана функционалдык программалоо/Логическое и функциональное программирование/Logical and functional programming</t>
  </si>
  <si>
    <t>Имитациялык моделдөө(КД)/Имитационное моделирование (КР)/Simulation (СP)</t>
  </si>
  <si>
    <t>Mobile Programming/Мобильное программирование/Mobile Programming</t>
  </si>
  <si>
    <t>СИИИ/НИРС/Research work (индивидуальная)</t>
  </si>
  <si>
    <t>СИИИ/НИРС/Research work (командная)</t>
  </si>
  <si>
    <t>Системаларды моделдөө(КД)/Моделирование систем (КР)/Systems modeling (СP)</t>
  </si>
  <si>
    <t>Маалымат системаларынын архитектурасы/Архитектура информационных систем/Information System Architecture</t>
  </si>
  <si>
    <t>Маалыматтарды башкаруу жана аныктоо/Управление данными и извлечение /Data Management &amp; Mining</t>
  </si>
  <si>
    <t xml:space="preserve">Долбоорлорду башкаруу/Управление проектами/Project management </t>
  </si>
  <si>
    <t>Долбоорлорду башкаруу/Управление проектами/Project management</t>
  </si>
  <si>
    <t>Микроконтроллерлерди программалоо/Программирование микроконтроллеров/Microcontroller programming</t>
  </si>
  <si>
    <t>МИС</t>
  </si>
  <si>
    <t>Компьютердик инженерия/Компьютерная инженерия/Computer engineering</t>
  </si>
  <si>
    <t>Эсептөөчү техника каражаттарын  программалык камсыздоо/Программное обеспечение средств вычислительной техники/Computer Software</t>
  </si>
  <si>
    <r>
      <rPr>
        <b/>
        <sz val="14"/>
        <rFont val="Times New Roman"/>
        <family val="1"/>
        <charset val="204"/>
      </rPr>
      <t xml:space="preserve">Философия </t>
    </r>
    <r>
      <rPr>
        <sz val="14"/>
        <rFont val="Times New Roman"/>
        <family val="1"/>
        <charset val="204"/>
      </rPr>
      <t>/ Philosophy</t>
    </r>
  </si>
  <si>
    <t>Б1.1.7</t>
  </si>
  <si>
    <t>ИиКГ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</si>
</sst>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6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17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4"/>
      <color indexed="12"/>
      <name val="Arial"/>
      <family val="2"/>
      <charset val="204"/>
    </font>
    <font>
      <b/>
      <i/>
      <sz val="7"/>
      <name val="Times New Roman"/>
      <family val="1"/>
      <charset val="204"/>
    </font>
    <font>
      <b/>
      <vertAlign val="superscript"/>
      <sz val="7"/>
      <name val="Times New Roman Cyr"/>
      <family val="1"/>
      <charset val="204"/>
    </font>
    <font>
      <b/>
      <vertAlign val="subscript"/>
      <sz val="7"/>
      <color indexed="9"/>
      <name val="Times New Roman Cyr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41" fillId="0" borderId="0" applyNumberFormat="0" applyFont="0" applyFill="0" applyBorder="0" applyAlignment="0" applyProtection="0">
      <alignment vertical="top"/>
    </xf>
    <xf numFmtId="0" fontId="1" fillId="0" borderId="0"/>
    <xf numFmtId="0" fontId="28" fillId="0" borderId="0" applyNumberFormat="0" applyFont="0" applyFill="0" applyBorder="0" applyAlignment="0" applyProtection="0">
      <alignment vertical="top"/>
    </xf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579">
    <xf numFmtId="0" fontId="0" fillId="0" borderId="0" xfId="0"/>
    <xf numFmtId="0" fontId="10" fillId="24" borderId="22" xfId="0" applyFont="1" applyFill="1" applyBorder="1" applyAlignment="1">
      <alignment horizontal="center"/>
    </xf>
    <xf numFmtId="0" fontId="10" fillId="24" borderId="48" xfId="0" applyFont="1" applyFill="1" applyBorder="1"/>
    <xf numFmtId="0" fontId="10" fillId="24" borderId="22" xfId="0" applyFont="1" applyFill="1" applyBorder="1" applyAlignment="1">
      <alignment horizontal="center" vertical="center"/>
    </xf>
    <xf numFmtId="0" fontId="10" fillId="24" borderId="22" xfId="0" quotePrefix="1" applyFont="1" applyFill="1" applyBorder="1" applyAlignment="1">
      <alignment horizontal="center"/>
    </xf>
    <xf numFmtId="0" fontId="10" fillId="24" borderId="0" xfId="0" applyFont="1" applyFill="1"/>
    <xf numFmtId="0" fontId="10" fillId="24" borderId="22" xfId="0" applyFont="1" applyFill="1" applyBorder="1" applyAlignment="1">
      <alignment horizontal="center" vertical="center" wrapText="1"/>
    </xf>
    <xf numFmtId="0" fontId="10" fillId="24" borderId="22" xfId="0" applyFont="1" applyFill="1" applyBorder="1" applyAlignment="1">
      <alignment vertical="center" wrapText="1"/>
    </xf>
    <xf numFmtId="0" fontId="40" fillId="24" borderId="0" xfId="0" applyFont="1" applyFill="1" applyAlignment="1">
      <alignment wrapText="1"/>
    </xf>
    <xf numFmtId="0" fontId="40" fillId="24" borderId="34" xfId="0" applyFont="1" applyFill="1" applyBorder="1"/>
    <xf numFmtId="0" fontId="40" fillId="24" borderId="35" xfId="0" applyFont="1" applyFill="1" applyBorder="1"/>
    <xf numFmtId="0" fontId="40" fillId="24" borderId="35" xfId="0" applyFont="1" applyFill="1" applyBorder="1" applyAlignment="1">
      <alignment horizontal="center"/>
    </xf>
    <xf numFmtId="0" fontId="40" fillId="24" borderId="0" xfId="0" applyFont="1" applyFill="1"/>
    <xf numFmtId="0" fontId="40" fillId="24" borderId="47" xfId="0" applyFont="1" applyFill="1" applyBorder="1"/>
    <xf numFmtId="0" fontId="40" fillId="24" borderId="18" xfId="0" applyFont="1" applyFill="1" applyBorder="1"/>
    <xf numFmtId="0" fontId="40" fillId="24" borderId="18" xfId="0" applyFont="1" applyFill="1" applyBorder="1" applyAlignment="1">
      <alignment horizontal="center"/>
    </xf>
    <xf numFmtId="0" fontId="40" fillId="24" borderId="67" xfId="0" applyFont="1" applyFill="1" applyBorder="1"/>
    <xf numFmtId="0" fontId="40" fillId="24" borderId="57" xfId="0" applyFont="1" applyFill="1" applyBorder="1"/>
    <xf numFmtId="0" fontId="40" fillId="24" borderId="57" xfId="0" applyFont="1" applyFill="1" applyBorder="1" applyAlignment="1">
      <alignment horizontal="center"/>
    </xf>
    <xf numFmtId="0" fontId="8" fillId="24" borderId="0" xfId="38" applyFont="1" applyFill="1"/>
    <xf numFmtId="0" fontId="9" fillId="24" borderId="0" xfId="38" applyFont="1" applyFill="1"/>
    <xf numFmtId="0" fontId="8" fillId="24" borderId="0" xfId="38" applyFont="1" applyFill="1" applyBorder="1"/>
    <xf numFmtId="0" fontId="9" fillId="24" borderId="0" xfId="38" applyFont="1" applyFill="1" applyBorder="1"/>
    <xf numFmtId="0" fontId="8" fillId="24" borderId="0" xfId="0" applyFont="1" applyFill="1" applyBorder="1" applyAlignment="1"/>
    <xf numFmtId="0" fontId="40" fillId="24" borderId="37" xfId="0" applyFont="1" applyFill="1" applyBorder="1" applyAlignment="1">
      <alignment horizontal="left"/>
    </xf>
    <xf numFmtId="0" fontId="10" fillId="24" borderId="18" xfId="0" applyFont="1" applyFill="1" applyBorder="1" applyAlignment="1">
      <alignment horizontal="center"/>
    </xf>
    <xf numFmtId="16" fontId="40" fillId="24" borderId="18" xfId="0" applyNumberFormat="1" applyFont="1" applyFill="1" applyBorder="1" applyAlignment="1">
      <alignment horizontal="left" vertical="top"/>
    </xf>
    <xf numFmtId="0" fontId="40" fillId="24" borderId="44" xfId="0" applyFont="1" applyFill="1" applyBorder="1" applyAlignment="1">
      <alignment horizontal="left" wrapText="1"/>
    </xf>
    <xf numFmtId="0" fontId="40" fillId="24" borderId="18" xfId="0" applyFont="1" applyFill="1" applyBorder="1" applyAlignment="1">
      <alignment horizontal="center" vertical="top"/>
    </xf>
    <xf numFmtId="0" fontId="40" fillId="24" borderId="18" xfId="0" quotePrefix="1" applyFont="1" applyFill="1" applyBorder="1" applyAlignment="1">
      <alignment horizontal="center" vertical="top"/>
    </xf>
    <xf numFmtId="0" fontId="40" fillId="24" borderId="20" xfId="0" applyFont="1" applyFill="1" applyBorder="1" applyAlignment="1">
      <alignment horizontal="center" vertical="top"/>
    </xf>
    <xf numFmtId="0" fontId="40" fillId="24" borderId="17" xfId="0" applyFont="1" applyFill="1" applyBorder="1" applyAlignment="1">
      <alignment horizontal="center" vertical="top"/>
    </xf>
    <xf numFmtId="0" fontId="40" fillId="24" borderId="21" xfId="0" applyFont="1" applyFill="1" applyBorder="1" applyAlignment="1">
      <alignment horizontal="center" vertical="top"/>
    </xf>
    <xf numFmtId="0" fontId="40" fillId="24" borderId="20" xfId="0" quotePrefix="1" applyFont="1" applyFill="1" applyBorder="1" applyAlignment="1">
      <alignment horizontal="center" vertical="top"/>
    </xf>
    <xf numFmtId="0" fontId="40" fillId="24" borderId="21" xfId="0" quotePrefix="1" applyFont="1" applyFill="1" applyBorder="1" applyAlignment="1">
      <alignment horizontal="center" vertical="top"/>
    </xf>
    <xf numFmtId="0" fontId="40" fillId="24" borderId="45" xfId="0" applyFont="1" applyFill="1" applyBorder="1" applyAlignment="1">
      <alignment horizontal="center" vertical="top"/>
    </xf>
    <xf numFmtId="0" fontId="40" fillId="24" borderId="18" xfId="0" quotePrefix="1" applyFont="1" applyFill="1" applyBorder="1" applyAlignment="1">
      <alignment horizontal="center"/>
    </xf>
    <xf numFmtId="0" fontId="40" fillId="24" borderId="20" xfId="0" applyFont="1" applyFill="1" applyBorder="1" applyAlignment="1">
      <alignment horizontal="center"/>
    </xf>
    <xf numFmtId="0" fontId="40" fillId="24" borderId="17" xfId="0" applyFont="1" applyFill="1" applyBorder="1" applyAlignment="1">
      <alignment horizontal="center"/>
    </xf>
    <xf numFmtId="0" fontId="40" fillId="24" borderId="21" xfId="0" applyFont="1" applyFill="1" applyBorder="1" applyAlignment="1">
      <alignment horizontal="center"/>
    </xf>
    <xf numFmtId="0" fontId="40" fillId="24" borderId="38" xfId="0" applyFont="1" applyFill="1" applyBorder="1" applyAlignment="1">
      <alignment horizontal="center"/>
    </xf>
    <xf numFmtId="0" fontId="40" fillId="24" borderId="33" xfId="0" applyNumberFormat="1" applyFont="1" applyFill="1" applyBorder="1" applyAlignment="1">
      <alignment horizontal="center"/>
    </xf>
    <xf numFmtId="0" fontId="40" fillId="24" borderId="39" xfId="0" applyNumberFormat="1" applyFont="1" applyFill="1" applyBorder="1" applyAlignment="1">
      <alignment horizontal="center"/>
    </xf>
    <xf numFmtId="0" fontId="40" fillId="24" borderId="36" xfId="0" applyNumberFormat="1" applyFont="1" applyFill="1" applyBorder="1" applyAlignment="1">
      <alignment horizontal="center"/>
    </xf>
    <xf numFmtId="0" fontId="40" fillId="24" borderId="45" xfId="0" applyNumberFormat="1" applyFont="1" applyFill="1" applyBorder="1" applyAlignment="1">
      <alignment horizontal="center"/>
    </xf>
    <xf numFmtId="0" fontId="40" fillId="24" borderId="45" xfId="0" applyFont="1" applyFill="1" applyBorder="1" applyAlignment="1">
      <alignment horizontal="center"/>
    </xf>
    <xf numFmtId="0" fontId="40" fillId="24" borderId="33" xfId="0" applyFont="1" applyFill="1" applyBorder="1" applyAlignment="1">
      <alignment horizontal="center"/>
    </xf>
    <xf numFmtId="0" fontId="40" fillId="24" borderId="36" xfId="0" applyFont="1" applyFill="1" applyBorder="1" applyAlignment="1">
      <alignment horizontal="center"/>
    </xf>
    <xf numFmtId="0" fontId="40" fillId="24" borderId="35" xfId="0" quotePrefix="1" applyFont="1" applyFill="1" applyBorder="1" applyAlignment="1">
      <alignment horizontal="center"/>
    </xf>
    <xf numFmtId="0" fontId="40" fillId="24" borderId="45" xfId="0" quotePrefix="1" applyFont="1" applyFill="1" applyBorder="1" applyAlignment="1">
      <alignment horizontal="center"/>
    </xf>
    <xf numFmtId="0" fontId="40" fillId="24" borderId="46" xfId="0" quotePrefix="1" applyFont="1" applyFill="1" applyBorder="1" applyAlignment="1">
      <alignment horizontal="center"/>
    </xf>
    <xf numFmtId="0" fontId="40" fillId="24" borderId="20" xfId="0" quotePrefix="1" applyFont="1" applyFill="1" applyBorder="1" applyAlignment="1">
      <alignment horizontal="center"/>
    </xf>
    <xf numFmtId="0" fontId="40" fillId="24" borderId="21" xfId="0" quotePrefix="1" applyFont="1" applyFill="1" applyBorder="1" applyAlignment="1">
      <alignment horizontal="center"/>
    </xf>
    <xf numFmtId="0" fontId="40" fillId="24" borderId="18" xfId="0" applyNumberFormat="1" applyFont="1" applyFill="1" applyBorder="1" applyAlignment="1">
      <alignment horizontal="center"/>
    </xf>
    <xf numFmtId="0" fontId="40" fillId="24" borderId="37" xfId="0" applyFont="1" applyFill="1" applyBorder="1" applyAlignment="1">
      <alignment horizontal="left" wrapText="1"/>
    </xf>
    <xf numFmtId="0" fontId="40" fillId="24" borderId="47" xfId="0" quotePrefix="1" applyFont="1" applyFill="1" applyBorder="1" applyAlignment="1">
      <alignment horizontal="center"/>
    </xf>
    <xf numFmtId="0" fontId="40" fillId="24" borderId="20" xfId="0" applyFont="1" applyFill="1" applyBorder="1" applyAlignment="1">
      <alignment wrapText="1"/>
    </xf>
    <xf numFmtId="0" fontId="40" fillId="24" borderId="17" xfId="0" quotePrefix="1" applyFont="1" applyFill="1" applyBorder="1" applyAlignment="1">
      <alignment horizontal="center"/>
    </xf>
    <xf numFmtId="0" fontId="10" fillId="24" borderId="18" xfId="0" quotePrefix="1" applyFont="1" applyFill="1" applyBorder="1" applyAlignment="1">
      <alignment horizontal="center"/>
    </xf>
    <xf numFmtId="16" fontId="40" fillId="24" borderId="18" xfId="0" applyNumberFormat="1" applyFont="1" applyFill="1" applyBorder="1" applyAlignment="1">
      <alignment horizontal="left"/>
    </xf>
    <xf numFmtId="0" fontId="10" fillId="24" borderId="47" xfId="0" applyFont="1" applyFill="1" applyBorder="1" applyAlignment="1">
      <alignment horizontal="center"/>
    </xf>
    <xf numFmtId="0" fontId="40" fillId="24" borderId="20" xfId="0" applyFont="1" applyFill="1" applyBorder="1"/>
    <xf numFmtId="0" fontId="10" fillId="24" borderId="47" xfId="0" quotePrefix="1" applyFont="1" applyFill="1" applyBorder="1" applyAlignment="1">
      <alignment horizontal="center"/>
    </xf>
    <xf numFmtId="0" fontId="40" fillId="24" borderId="38" xfId="0" quotePrefix="1" applyFont="1" applyFill="1" applyBorder="1" applyAlignment="1">
      <alignment horizontal="center"/>
    </xf>
    <xf numFmtId="0" fontId="40" fillId="24" borderId="33" xfId="0" quotePrefix="1" applyFont="1" applyFill="1" applyBorder="1" applyAlignment="1">
      <alignment horizontal="center"/>
    </xf>
    <xf numFmtId="0" fontId="10" fillId="24" borderId="18" xfId="0" applyFont="1" applyFill="1" applyBorder="1" applyAlignment="1">
      <alignment horizontal="left"/>
    </xf>
    <xf numFmtId="0" fontId="10" fillId="24" borderId="34" xfId="0" applyFont="1" applyFill="1" applyBorder="1" applyAlignment="1">
      <alignment horizontal="left"/>
    </xf>
    <xf numFmtId="16" fontId="40" fillId="24" borderId="47" xfId="0" applyNumberFormat="1" applyFont="1" applyFill="1" applyBorder="1" applyAlignment="1">
      <alignment horizontal="left"/>
    </xf>
    <xf numFmtId="0" fontId="40" fillId="24" borderId="10" xfId="0" applyFont="1" applyFill="1" applyBorder="1"/>
    <xf numFmtId="0" fontId="10" fillId="24" borderId="27" xfId="0" applyFont="1" applyFill="1" applyBorder="1" applyAlignment="1">
      <alignment horizontal="left"/>
    </xf>
    <xf numFmtId="0" fontId="40" fillId="24" borderId="35" xfId="38" applyFont="1" applyFill="1" applyBorder="1" applyAlignment="1">
      <alignment horizontal="center" vertical="center"/>
    </xf>
    <xf numFmtId="0" fontId="40" fillId="24" borderId="18" xfId="38" applyFont="1" applyFill="1" applyBorder="1" applyAlignment="1">
      <alignment horizontal="center" vertical="center"/>
    </xf>
    <xf numFmtId="0" fontId="41" fillId="24" borderId="0" xfId="37" applyNumberFormat="1" applyFont="1" applyFill="1" applyBorder="1" applyAlignment="1"/>
    <xf numFmtId="0" fontId="41" fillId="24" borderId="0" xfId="37" applyNumberFormat="1" applyFont="1" applyFill="1" applyBorder="1" applyAlignment="1" applyProtection="1">
      <alignment vertical="top"/>
    </xf>
    <xf numFmtId="0" fontId="40" fillId="24" borderId="0" xfId="0" applyFont="1" applyFill="1" applyBorder="1"/>
    <xf numFmtId="0" fontId="10" fillId="24" borderId="10" xfId="0" applyFont="1" applyFill="1" applyBorder="1" applyAlignment="1">
      <alignment horizontal="center"/>
    </xf>
    <xf numFmtId="0" fontId="10" fillId="24" borderId="57" xfId="0" applyFont="1" applyFill="1" applyBorder="1" applyAlignment="1">
      <alignment horizontal="center"/>
    </xf>
    <xf numFmtId="0" fontId="10" fillId="24" borderId="27" xfId="0" applyFont="1" applyFill="1" applyBorder="1" applyAlignment="1">
      <alignment horizontal="center"/>
    </xf>
    <xf numFmtId="0" fontId="7" fillId="24" borderId="0" xfId="39" applyNumberFormat="1" applyFont="1" applyFill="1" applyBorder="1" applyAlignment="1">
      <alignment horizontal="center"/>
    </xf>
    <xf numFmtId="0" fontId="10" fillId="24" borderId="49" xfId="0" quotePrefix="1" applyFont="1" applyFill="1" applyBorder="1" applyAlignment="1">
      <alignment horizontal="center"/>
    </xf>
    <xf numFmtId="0" fontId="49" fillId="24" borderId="49" xfId="0" quotePrefix="1" applyFont="1" applyFill="1" applyBorder="1" applyAlignment="1">
      <alignment horizontal="center"/>
    </xf>
    <xf numFmtId="0" fontId="10" fillId="24" borderId="49" xfId="0" applyFont="1" applyFill="1" applyBorder="1" applyAlignment="1">
      <alignment horizontal="center" vertical="center" wrapText="1"/>
    </xf>
    <xf numFmtId="0" fontId="40" fillId="24" borderId="0" xfId="0" applyFont="1" applyFill="1" applyBorder="1" applyAlignment="1">
      <alignment horizontal="center" vertical="center"/>
    </xf>
    <xf numFmtId="0" fontId="43" fillId="24" borderId="0" xfId="39" applyNumberFormat="1" applyFont="1" applyFill="1" applyBorder="1" applyAlignment="1">
      <alignment horizontal="left"/>
    </xf>
    <xf numFmtId="0" fontId="3" fillId="24" borderId="36" xfId="37" applyNumberFormat="1" applyFont="1" applyFill="1" applyBorder="1" applyAlignment="1" applyProtection="1">
      <alignment vertical="top"/>
    </xf>
    <xf numFmtId="0" fontId="41" fillId="24" borderId="36" xfId="37" applyNumberFormat="1" applyFont="1" applyFill="1" applyBorder="1" applyAlignment="1" applyProtection="1">
      <alignment vertical="top"/>
    </xf>
    <xf numFmtId="0" fontId="44" fillId="24" borderId="37" xfId="37" applyNumberFormat="1" applyFont="1" applyFill="1" applyBorder="1" applyAlignment="1" applyProtection="1">
      <alignment horizontal="center"/>
    </xf>
    <xf numFmtId="0" fontId="3" fillId="24" borderId="37" xfId="37" applyNumberFormat="1" applyFont="1" applyFill="1" applyBorder="1" applyAlignment="1" applyProtection="1">
      <alignment vertical="top"/>
    </xf>
    <xf numFmtId="0" fontId="41" fillId="24" borderId="37" xfId="37" applyNumberFormat="1" applyFont="1" applyFill="1" applyBorder="1" applyAlignment="1" applyProtection="1">
      <alignment vertical="top"/>
    </xf>
    <xf numFmtId="0" fontId="41" fillId="24" borderId="0" xfId="37" applyNumberFormat="1" applyFont="1" applyFill="1" applyBorder="1" applyAlignment="1" applyProtection="1">
      <alignment vertical="top" wrapText="1"/>
    </xf>
    <xf numFmtId="0" fontId="42" fillId="24" borderId="0" xfId="37" applyNumberFormat="1" applyFont="1" applyFill="1" applyBorder="1" applyAlignment="1" applyProtection="1"/>
    <xf numFmtId="0" fontId="41" fillId="24" borderId="0" xfId="37" applyNumberFormat="1" applyFill="1" applyAlignment="1"/>
    <xf numFmtId="0" fontId="29" fillId="24" borderId="0" xfId="37" applyNumberFormat="1" applyFont="1" applyFill="1" applyBorder="1" applyAlignment="1"/>
    <xf numFmtId="0" fontId="29" fillId="24" borderId="0" xfId="37" applyNumberFormat="1" applyFont="1" applyFill="1" applyBorder="1" applyAlignment="1">
      <alignment vertical="center"/>
    </xf>
    <xf numFmtId="0" fontId="31" fillId="24" borderId="0" xfId="37" applyNumberFormat="1" applyFont="1" applyFill="1" applyBorder="1" applyAlignment="1">
      <alignment horizontal="center" vertical="center" wrapText="1"/>
    </xf>
    <xf numFmtId="0" fontId="41" fillId="24" borderId="0" xfId="37" applyFill="1" applyAlignment="1">
      <alignment horizontal="center" vertical="center" wrapText="1"/>
    </xf>
    <xf numFmtId="0" fontId="36" fillId="24" borderId="0" xfId="37" applyNumberFormat="1" applyFont="1" applyFill="1" applyBorder="1" applyAlignment="1" applyProtection="1">
      <alignment horizontal="left"/>
    </xf>
    <xf numFmtId="0" fontId="7" fillId="24" borderId="0" xfId="37" applyFont="1" applyFill="1" applyAlignment="1">
      <alignment horizontal="center" vertical="center" wrapText="1"/>
    </xf>
    <xf numFmtId="0" fontId="30" fillId="24" borderId="0" xfId="37" applyNumberFormat="1" applyFont="1" applyFill="1" applyBorder="1" applyAlignment="1"/>
    <xf numFmtId="0" fontId="41" fillId="24" borderId="0" xfId="37" applyFill="1" applyAlignment="1"/>
    <xf numFmtId="0" fontId="7" fillId="24" borderId="36" xfId="37" applyNumberFormat="1" applyFont="1" applyFill="1" applyBorder="1" applyAlignment="1" applyProtection="1">
      <alignment vertical="top"/>
    </xf>
    <xf numFmtId="0" fontId="44" fillId="24" borderId="36" xfId="37" applyNumberFormat="1" applyFont="1" applyFill="1" applyBorder="1" applyAlignment="1" applyProtection="1">
      <alignment horizontal="center"/>
    </xf>
    <xf numFmtId="0" fontId="44" fillId="24" borderId="36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51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52" fillId="24" borderId="0" xfId="37" applyNumberFormat="1" applyFont="1" applyFill="1" applyBorder="1" applyAlignment="1" applyProtection="1">
      <alignment horizontal="right" vertical="top"/>
    </xf>
    <xf numFmtId="0" fontId="51" fillId="24" borderId="0" xfId="37" applyNumberFormat="1" applyFont="1" applyFill="1" applyBorder="1" applyAlignment="1" applyProtection="1">
      <alignment horizontal="right"/>
    </xf>
    <xf numFmtId="0" fontId="44" fillId="24" borderId="37" xfId="37" applyNumberFormat="1" applyFont="1" applyFill="1" applyBorder="1" applyAlignment="1" applyProtection="1">
      <alignment vertical="top"/>
    </xf>
    <xf numFmtId="0" fontId="3" fillId="24" borderId="0" xfId="37" applyNumberFormat="1" applyFont="1" applyFill="1" applyBorder="1" applyAlignment="1" applyProtection="1">
      <alignment vertical="top"/>
    </xf>
    <xf numFmtId="0" fontId="7" fillId="24" borderId="36" xfId="37" applyNumberFormat="1" applyFont="1" applyFill="1" applyBorder="1" applyAlignment="1" applyProtection="1">
      <alignment horizontal="center"/>
    </xf>
    <xf numFmtId="0" fontId="3" fillId="24" borderId="37" xfId="37" applyNumberFormat="1" applyFont="1" applyFill="1" applyBorder="1" applyAlignment="1" applyProtection="1">
      <alignment horizontal="center"/>
    </xf>
    <xf numFmtId="0" fontId="3" fillId="24" borderId="36" xfId="37" applyNumberFormat="1" applyFont="1" applyFill="1" applyBorder="1" applyAlignment="1" applyProtection="1">
      <alignment horizontal="center"/>
    </xf>
    <xf numFmtId="0" fontId="54" fillId="24" borderId="36" xfId="37" applyNumberFormat="1" applyFont="1" applyFill="1" applyBorder="1" applyAlignment="1" applyProtection="1">
      <alignment horizontal="center"/>
    </xf>
    <xf numFmtId="0" fontId="3" fillId="24" borderId="37" xfId="37" applyNumberFormat="1" applyFont="1" applyFill="1" applyBorder="1" applyAlignment="1" applyProtection="1">
      <alignment horizontal="left"/>
    </xf>
    <xf numFmtId="0" fontId="7" fillId="24" borderId="37" xfId="37" applyNumberFormat="1" applyFont="1" applyFill="1" applyBorder="1" applyAlignment="1" applyProtection="1">
      <alignment vertical="top"/>
    </xf>
    <xf numFmtId="0" fontId="3" fillId="24" borderId="37" xfId="37" applyNumberFormat="1" applyFont="1" applyFill="1" applyBorder="1" applyAlignment="1"/>
    <xf numFmtId="0" fontId="41" fillId="24" borderId="37" xfId="37" applyNumberFormat="1" applyFont="1" applyFill="1" applyBorder="1" applyAlignment="1"/>
    <xf numFmtId="0" fontId="41" fillId="24" borderId="37" xfId="37" applyNumberFormat="1" applyFill="1" applyBorder="1" applyAlignment="1"/>
    <xf numFmtId="0" fontId="2" fillId="24" borderId="0" xfId="39" applyNumberFormat="1" applyFont="1" applyFill="1" applyBorder="1" applyAlignment="1"/>
    <xf numFmtId="0" fontId="28" fillId="24" borderId="0" xfId="39" applyNumberFormat="1" applyFill="1" applyBorder="1" applyAlignment="1"/>
    <xf numFmtId="0" fontId="32" fillId="24" borderId="0" xfId="39" applyNumberFormat="1" applyFont="1" applyFill="1" applyBorder="1" applyAlignment="1"/>
    <xf numFmtId="0" fontId="33" fillId="24" borderId="0" xfId="39" applyNumberFormat="1" applyFont="1" applyFill="1" applyBorder="1" applyAlignment="1">
      <alignment horizontal="left" indent="7"/>
    </xf>
    <xf numFmtId="0" fontId="33" fillId="24" borderId="0" xfId="39" applyNumberFormat="1" applyFont="1" applyFill="1" applyBorder="1" applyAlignment="1"/>
    <xf numFmtId="0" fontId="34" fillId="24" borderId="0" xfId="39" applyNumberFormat="1" applyFont="1" applyFill="1" applyBorder="1" applyAlignment="1"/>
    <xf numFmtId="0" fontId="28" fillId="24" borderId="0" xfId="39" applyNumberFormat="1" applyFill="1" applyAlignment="1"/>
    <xf numFmtId="0" fontId="28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Border="1" applyAlignment="1" applyProtection="1">
      <alignment vertical="top"/>
    </xf>
    <xf numFmtId="0" fontId="39" fillId="24" borderId="17" xfId="39" applyNumberFormat="1" applyFont="1" applyFill="1" applyBorder="1" applyAlignment="1">
      <alignment horizontal="center"/>
    </xf>
    <xf numFmtId="0" fontId="46" fillId="24" borderId="17" xfId="39" applyNumberFormat="1" applyFont="1" applyFill="1" applyBorder="1" applyAlignment="1">
      <alignment horizontal="center"/>
    </xf>
    <xf numFmtId="0" fontId="46" fillId="24" borderId="42" xfId="39" applyNumberFormat="1" applyFont="1" applyFill="1" applyBorder="1" applyAlignment="1">
      <alignment horizontal="center"/>
    </xf>
    <xf numFmtId="0" fontId="36" fillId="24" borderId="17" xfId="39" applyNumberFormat="1" applyFont="1" applyFill="1" applyBorder="1" applyAlignment="1">
      <alignment horizontal="center"/>
    </xf>
    <xf numFmtId="0" fontId="38" fillId="24" borderId="17" xfId="39" applyNumberFormat="1" applyFont="1" applyFill="1" applyBorder="1" applyAlignment="1">
      <alignment horizontal="center"/>
    </xf>
    <xf numFmtId="0" fontId="38" fillId="24" borderId="21" xfId="39" applyNumberFormat="1" applyFont="1" applyFill="1" applyBorder="1" applyAlignment="1">
      <alignment horizontal="center"/>
    </xf>
    <xf numFmtId="0" fontId="39" fillId="24" borderId="20" xfId="39" applyNumberFormat="1" applyFont="1" applyFill="1" applyBorder="1" applyAlignment="1">
      <alignment horizontal="center"/>
    </xf>
    <xf numFmtId="0" fontId="39" fillId="24" borderId="17" xfId="39" applyNumberFormat="1" applyFont="1" applyFill="1" applyBorder="1" applyAlignment="1">
      <alignment horizontal="center" vertical="center"/>
    </xf>
    <xf numFmtId="0" fontId="6" fillId="24" borderId="17" xfId="39" applyFont="1" applyFill="1" applyBorder="1" applyAlignment="1"/>
    <xf numFmtId="0" fontId="39" fillId="24" borderId="42" xfId="39" applyNumberFormat="1" applyFont="1" applyFill="1" applyBorder="1" applyAlignment="1">
      <alignment horizontal="center" vertical="center"/>
    </xf>
    <xf numFmtId="0" fontId="6" fillId="24" borderId="17" xfId="39" applyNumberFormat="1" applyFont="1" applyFill="1" applyBorder="1" applyAlignment="1">
      <alignment horizontal="center"/>
    </xf>
    <xf numFmtId="0" fontId="38" fillId="24" borderId="17" xfId="39" applyNumberFormat="1" applyFont="1" applyFill="1" applyBorder="1" applyAlignment="1">
      <alignment horizontal="center" vertical="center"/>
    </xf>
    <xf numFmtId="0" fontId="39" fillId="24" borderId="21" xfId="39" applyNumberFormat="1" applyFont="1" applyFill="1" applyBorder="1" applyAlignment="1">
      <alignment horizontal="center" vertical="center"/>
    </xf>
    <xf numFmtId="0" fontId="47" fillId="24" borderId="43" xfId="0" applyFont="1" applyFill="1" applyBorder="1" applyAlignment="1">
      <alignment horizontal="center" vertical="center"/>
    </xf>
    <xf numFmtId="0" fontId="6" fillId="24" borderId="17" xfId="39" applyFont="1" applyFill="1" applyBorder="1" applyAlignment="1">
      <alignment horizontal="center"/>
    </xf>
    <xf numFmtId="0" fontId="38" fillId="24" borderId="17" xfId="39" quotePrefix="1" applyNumberFormat="1" applyFont="1" applyFill="1" applyBorder="1" applyAlignment="1">
      <alignment horizontal="center"/>
    </xf>
    <xf numFmtId="0" fontId="7" fillId="24" borderId="0" xfId="39" applyNumberFormat="1" applyFont="1" applyFill="1" applyBorder="1" applyAlignment="1">
      <alignment horizontal="center" vertical="center"/>
    </xf>
    <xf numFmtId="0" fontId="3" fillId="24" borderId="0" xfId="39" applyFont="1" applyFill="1" applyAlignment="1"/>
    <xf numFmtId="0" fontId="3" fillId="24" borderId="0" xfId="39" applyNumberFormat="1" applyFont="1" applyFill="1" applyBorder="1" applyAlignment="1" applyProtection="1">
      <alignment vertical="top"/>
    </xf>
    <xf numFmtId="0" fontId="7" fillId="24" borderId="0" xfId="39" applyFont="1" applyFill="1" applyAlignment="1"/>
    <xf numFmtId="0" fontId="5" fillId="24" borderId="17" xfId="39" applyNumberFormat="1" applyFont="1" applyFill="1" applyBorder="1" applyAlignment="1">
      <alignment horizontal="center"/>
    </xf>
    <xf numFmtId="0" fontId="7" fillId="24" borderId="17" xfId="39" applyNumberFormat="1" applyFont="1" applyFill="1" applyBorder="1" applyAlignment="1">
      <alignment horizontal="center"/>
    </xf>
    <xf numFmtId="0" fontId="5" fillId="24" borderId="0" xfId="39" applyNumberFormat="1" applyFont="1" applyFill="1" applyBorder="1" applyAlignment="1">
      <alignment horizontal="center"/>
    </xf>
    <xf numFmtId="0" fontId="6" fillId="24" borderId="0" xfId="39" applyFont="1" applyFill="1" applyAlignment="1"/>
    <xf numFmtId="0" fontId="5" fillId="24" borderId="0" xfId="39" applyFont="1" applyFill="1" applyAlignment="1"/>
    <xf numFmtId="0" fontId="5" fillId="24" borderId="0" xfId="39" applyFont="1" applyFill="1" applyBorder="1" applyAlignment="1"/>
    <xf numFmtId="0" fontId="6" fillId="24" borderId="0" xfId="39" applyNumberFormat="1" applyFont="1" applyFill="1" applyBorder="1" applyAlignment="1">
      <alignment horizontal="center"/>
    </xf>
    <xf numFmtId="0" fontId="52" fillId="24" borderId="0" xfId="39" applyNumberFormat="1" applyFont="1" applyFill="1" applyBorder="1" applyAlignment="1" applyProtection="1">
      <alignment vertical="top"/>
    </xf>
    <xf numFmtId="0" fontId="52" fillId="24" borderId="22" xfId="39" applyNumberFormat="1" applyFont="1" applyFill="1" applyBorder="1" applyAlignment="1">
      <alignment horizontal="center"/>
    </xf>
    <xf numFmtId="0" fontId="52" fillId="24" borderId="0" xfId="39" applyNumberFormat="1" applyFont="1" applyFill="1" applyBorder="1" applyAlignment="1">
      <alignment vertical="center" wrapText="1"/>
    </xf>
    <xf numFmtId="0" fontId="52" fillId="24" borderId="0" xfId="39" applyFont="1" applyFill="1" applyAlignment="1"/>
    <xf numFmtId="0" fontId="52" fillId="24" borderId="0" xfId="39" applyFont="1" applyFill="1" applyBorder="1" applyAlignment="1"/>
    <xf numFmtId="0" fontId="52" fillId="24" borderId="0" xfId="39" applyNumberFormat="1" applyFont="1" applyFill="1" applyAlignment="1">
      <alignment horizontal="left" vertical="center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2" fillId="24" borderId="0" xfId="39" applyNumberFormat="1" applyFont="1" applyFill="1" applyBorder="1" applyAlignment="1">
      <alignment horizontal="center"/>
    </xf>
    <xf numFmtId="0" fontId="52" fillId="24" borderId="0" xfId="39" applyNumberFormat="1" applyFont="1" applyFill="1" applyBorder="1" applyAlignment="1">
      <alignment horizontal="left"/>
    </xf>
    <xf numFmtId="0" fontId="52" fillId="24" borderId="0" xfId="39" applyNumberFormat="1" applyFont="1" applyFill="1" applyBorder="1" applyAlignment="1">
      <alignment horizontal="left" vertical="center"/>
    </xf>
    <xf numFmtId="0" fontId="52" fillId="24" borderId="0" xfId="39" applyNumberFormat="1" applyFont="1" applyFill="1" applyBorder="1" applyAlignment="1"/>
    <xf numFmtId="0" fontId="52" fillId="24" borderId="0" xfId="39" applyNumberFormat="1" applyFont="1" applyFill="1" applyAlignment="1"/>
    <xf numFmtId="0" fontId="43" fillId="24" borderId="22" xfId="39" applyNumberFormat="1" applyFont="1" applyFill="1" applyBorder="1" applyAlignment="1">
      <alignment horizontal="center"/>
    </xf>
    <xf numFmtId="0" fontId="52" fillId="24" borderId="22" xfId="39" applyNumberFormat="1" applyFont="1" applyFill="1" applyBorder="1" applyAlignment="1"/>
    <xf numFmtId="0" fontId="52" fillId="24" borderId="0" xfId="0" applyFont="1" applyFill="1" applyBorder="1" applyAlignment="1">
      <alignment horizontal="center"/>
    </xf>
    <xf numFmtId="0" fontId="52" fillId="24" borderId="0" xfId="39" applyNumberFormat="1" applyFont="1" applyFill="1" applyAlignment="1">
      <alignment vertical="center"/>
    </xf>
    <xf numFmtId="0" fontId="52" fillId="24" borderId="62" xfId="39" applyNumberFormat="1" applyFont="1" applyFill="1" applyBorder="1" applyAlignment="1">
      <alignment horizontal="left" vertical="center"/>
    </xf>
    <xf numFmtId="0" fontId="5" fillId="24" borderId="0" xfId="0" applyFont="1" applyFill="1" applyBorder="1"/>
    <xf numFmtId="0" fontId="5" fillId="24" borderId="0" xfId="0" applyFont="1" applyFill="1" applyBorder="1" applyAlignment="1">
      <alignment horizontal="center"/>
    </xf>
    <xf numFmtId="0" fontId="5" fillId="24" borderId="0" xfId="0" applyFont="1" applyFill="1" applyBorder="1" applyAlignment="1">
      <alignment horizontal="center" vertical="center"/>
    </xf>
    <xf numFmtId="0" fontId="5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Alignment="1"/>
    <xf numFmtId="0" fontId="5" fillId="24" borderId="0" xfId="39" applyNumberFormat="1" applyFont="1" applyFill="1" applyAlignment="1">
      <alignment horizontal="center" vertical="center"/>
    </xf>
    <xf numFmtId="0" fontId="5" fillId="24" borderId="0" xfId="39" applyNumberFormat="1" applyFont="1" applyFill="1" applyAlignment="1">
      <alignment horizontal="left" vertical="center"/>
    </xf>
    <xf numFmtId="0" fontId="5" fillId="24" borderId="0" xfId="0" quotePrefix="1" applyFont="1" applyFill="1" applyBorder="1" applyAlignment="1">
      <alignment horizontal="center" vertical="center"/>
    </xf>
    <xf numFmtId="0" fontId="6" fillId="24" borderId="0" xfId="0" applyFont="1" applyFill="1"/>
    <xf numFmtId="0" fontId="10" fillId="24" borderId="0" xfId="0" applyFont="1" applyFill="1" applyBorder="1"/>
    <xf numFmtId="0" fontId="40" fillId="24" borderId="0" xfId="0" applyNumberFormat="1" applyFont="1" applyFill="1" applyBorder="1" applyAlignment="1" applyProtection="1">
      <alignment horizontal="center" vertical="center"/>
    </xf>
    <xf numFmtId="0" fontId="40" fillId="24" borderId="0" xfId="38" applyFont="1" applyFill="1" applyBorder="1"/>
    <xf numFmtId="0" fontId="10" fillId="24" borderId="0" xfId="0" applyFont="1" applyFill="1" applyBorder="1" applyAlignment="1">
      <alignment horizontal="center" vertical="center" wrapText="1"/>
    </xf>
    <xf numFmtId="0" fontId="40" fillId="24" borderId="0" xfId="0" applyFont="1" applyFill="1" applyBorder="1" applyAlignment="1">
      <alignment horizontal="center"/>
    </xf>
    <xf numFmtId="0" fontId="10" fillId="24" borderId="35" xfId="0" applyFont="1" applyFill="1" applyBorder="1"/>
    <xf numFmtId="0" fontId="10" fillId="24" borderId="35" xfId="0" applyFont="1" applyFill="1" applyBorder="1" applyAlignment="1">
      <alignment horizontal="center"/>
    </xf>
    <xf numFmtId="0" fontId="10" fillId="24" borderId="33" xfId="0" applyFont="1" applyFill="1" applyBorder="1"/>
    <xf numFmtId="0" fontId="10" fillId="24" borderId="23" xfId="0" applyFont="1" applyFill="1" applyBorder="1"/>
    <xf numFmtId="0" fontId="10" fillId="24" borderId="50" xfId="0" applyFont="1" applyFill="1" applyBorder="1"/>
    <xf numFmtId="0" fontId="10" fillId="24" borderId="38" xfId="0" applyFont="1" applyFill="1" applyBorder="1"/>
    <xf numFmtId="0" fontId="10" fillId="24" borderId="35" xfId="0" applyFont="1" applyFill="1" applyBorder="1" applyAlignment="1">
      <alignment horizontal="right"/>
    </xf>
    <xf numFmtId="0" fontId="10" fillId="24" borderId="34" xfId="0" applyFont="1" applyFill="1" applyBorder="1" applyAlignment="1">
      <alignment horizontal="right"/>
    </xf>
    <xf numFmtId="0" fontId="40" fillId="24" borderId="47" xfId="0" quotePrefix="1" applyFont="1" applyFill="1" applyBorder="1" applyAlignment="1">
      <alignment horizontal="center" vertical="top"/>
    </xf>
    <xf numFmtId="16" fontId="40" fillId="24" borderId="34" xfId="0" quotePrefix="1" applyNumberFormat="1" applyFont="1" applyFill="1" applyBorder="1" applyAlignment="1">
      <alignment horizontal="center"/>
    </xf>
    <xf numFmtId="0" fontId="40" fillId="24" borderId="47" xfId="0" applyNumberFormat="1" applyFont="1" applyFill="1" applyBorder="1" applyAlignment="1">
      <alignment horizontal="center"/>
    </xf>
    <xf numFmtId="16" fontId="40" fillId="24" borderId="18" xfId="0" quotePrefix="1" applyNumberFormat="1" applyFont="1" applyFill="1" applyBorder="1" applyAlignment="1">
      <alignment horizontal="center"/>
    </xf>
    <xf numFmtId="0" fontId="10" fillId="24" borderId="40" xfId="0" quotePrefix="1" applyFont="1" applyFill="1" applyBorder="1" applyAlignment="1">
      <alignment horizontal="center"/>
    </xf>
    <xf numFmtId="0" fontId="40" fillId="24" borderId="67" xfId="0" quotePrefix="1" applyFont="1" applyFill="1" applyBorder="1" applyAlignment="1">
      <alignment horizontal="center"/>
    </xf>
    <xf numFmtId="0" fontId="40" fillId="24" borderId="23" xfId="0" applyFont="1" applyFill="1" applyBorder="1" applyAlignment="1">
      <alignment horizontal="center"/>
    </xf>
    <xf numFmtId="0" fontId="40" fillId="24" borderId="47" xfId="0" applyFont="1" applyFill="1" applyBorder="1" applyAlignment="1">
      <alignment horizontal="center"/>
    </xf>
    <xf numFmtId="0" fontId="40" fillId="24" borderId="0" xfId="0" applyNumberFormat="1" applyFont="1" applyFill="1" applyBorder="1" applyAlignment="1">
      <alignment horizontal="center"/>
    </xf>
    <xf numFmtId="16" fontId="40" fillId="24" borderId="47" xfId="0" quotePrefix="1" applyNumberFormat="1" applyFont="1" applyFill="1" applyBorder="1" applyAlignment="1">
      <alignment horizontal="center"/>
    </xf>
    <xf numFmtId="0" fontId="40" fillId="24" borderId="76" xfId="0" quotePrefix="1" applyFont="1" applyFill="1" applyBorder="1" applyAlignment="1">
      <alignment horizontal="center"/>
    </xf>
    <xf numFmtId="16" fontId="10" fillId="24" borderId="22" xfId="0" applyNumberFormat="1" applyFont="1" applyFill="1" applyBorder="1" applyAlignment="1">
      <alignment horizontal="left"/>
    </xf>
    <xf numFmtId="0" fontId="49" fillId="24" borderId="35" xfId="0" applyFont="1" applyFill="1" applyBorder="1"/>
    <xf numFmtId="1" fontId="49" fillId="24" borderId="18" xfId="0" applyNumberFormat="1" applyFont="1" applyFill="1" applyBorder="1" applyAlignment="1">
      <alignment horizontal="center" vertical="top"/>
    </xf>
    <xf numFmtId="0" fontId="49" fillId="24" borderId="18" xfId="0" applyFont="1" applyFill="1" applyBorder="1" applyAlignment="1">
      <alignment horizontal="center" vertical="top"/>
    </xf>
    <xf numFmtId="0" fontId="49" fillId="24" borderId="35" xfId="0" applyNumberFormat="1" applyFont="1" applyFill="1" applyBorder="1" applyAlignment="1">
      <alignment horizontal="center"/>
    </xf>
    <xf numFmtId="0" fontId="50" fillId="24" borderId="35" xfId="0" applyNumberFormat="1" applyFont="1" applyFill="1" applyBorder="1" applyAlignment="1">
      <alignment horizontal="center"/>
    </xf>
    <xf numFmtId="0" fontId="40" fillId="24" borderId="35" xfId="0" applyNumberFormat="1" applyFont="1" applyFill="1" applyBorder="1" applyAlignment="1">
      <alignment horizontal="center"/>
    </xf>
    <xf numFmtId="0" fontId="49" fillId="24" borderId="18" xfId="0" applyFont="1" applyFill="1" applyBorder="1" applyAlignment="1">
      <alignment horizontal="center"/>
    </xf>
    <xf numFmtId="0" fontId="50" fillId="24" borderId="18" xfId="0" applyFont="1" applyFill="1" applyBorder="1" applyAlignment="1">
      <alignment horizontal="center"/>
    </xf>
    <xf numFmtId="0" fontId="49" fillId="24" borderId="18" xfId="0" quotePrefix="1" applyFont="1" applyFill="1" applyBorder="1" applyAlignment="1">
      <alignment horizontal="center"/>
    </xf>
    <xf numFmtId="0" fontId="50" fillId="24" borderId="18" xfId="0" quotePrefix="1" applyFont="1" applyFill="1" applyBorder="1" applyAlignment="1">
      <alignment horizontal="center"/>
    </xf>
    <xf numFmtId="1" fontId="49" fillId="24" borderId="18" xfId="0" applyNumberFormat="1" applyFont="1" applyFill="1" applyBorder="1" applyAlignment="1">
      <alignment horizontal="center"/>
    </xf>
    <xf numFmtId="16" fontId="10" fillId="24" borderId="22" xfId="0" applyNumberFormat="1" applyFont="1" applyFill="1" applyBorder="1" applyAlignment="1"/>
    <xf numFmtId="0" fontId="40" fillId="24" borderId="44" xfId="0" applyFont="1" applyFill="1" applyBorder="1" applyAlignment="1">
      <alignment horizontal="left"/>
    </xf>
    <xf numFmtId="0" fontId="40" fillId="24" borderId="77" xfId="0" quotePrefix="1" applyFont="1" applyFill="1" applyBorder="1" applyAlignment="1">
      <alignment horizontal="center"/>
    </xf>
    <xf numFmtId="0" fontId="40" fillId="24" borderId="16" xfId="0" quotePrefix="1" applyFont="1" applyFill="1" applyBorder="1" applyAlignment="1">
      <alignment horizontal="center"/>
    </xf>
    <xf numFmtId="2" fontId="40" fillId="24" borderId="10" xfId="0" quotePrefix="1" applyNumberFormat="1" applyFont="1" applyFill="1" applyBorder="1" applyAlignment="1">
      <alignment horizontal="center"/>
    </xf>
    <xf numFmtId="0" fontId="49" fillId="24" borderId="44" xfId="0" quotePrefix="1" applyNumberFormat="1" applyFont="1" applyFill="1" applyBorder="1" applyAlignment="1">
      <alignment horizontal="center"/>
    </xf>
    <xf numFmtId="0" fontId="40" fillId="24" borderId="34" xfId="0" applyFont="1" applyFill="1" applyBorder="1" applyAlignment="1">
      <alignment horizontal="center"/>
    </xf>
    <xf numFmtId="0" fontId="40" fillId="24" borderId="50" xfId="0" applyFont="1" applyFill="1" applyBorder="1" applyAlignment="1">
      <alignment horizontal="center"/>
    </xf>
    <xf numFmtId="0" fontId="40" fillId="24" borderId="55" xfId="0" quotePrefix="1" applyFont="1" applyFill="1" applyBorder="1" applyAlignment="1">
      <alignment horizontal="center"/>
    </xf>
    <xf numFmtId="0" fontId="40" fillId="24" borderId="42" xfId="0" applyFont="1" applyFill="1" applyBorder="1" applyAlignment="1">
      <alignment horizontal="center"/>
    </xf>
    <xf numFmtId="0" fontId="40" fillId="24" borderId="56" xfId="0" quotePrefix="1" applyFont="1" applyFill="1" applyBorder="1" applyAlignment="1">
      <alignment horizontal="center"/>
    </xf>
    <xf numFmtId="0" fontId="49" fillId="24" borderId="63" xfId="0" quotePrefix="1" applyFont="1" applyFill="1" applyBorder="1" applyAlignment="1">
      <alignment horizontal="center"/>
    </xf>
    <xf numFmtId="0" fontId="40" fillId="24" borderId="63" xfId="0" applyFont="1" applyFill="1" applyBorder="1" applyAlignment="1">
      <alignment horizontal="center"/>
    </xf>
    <xf numFmtId="0" fontId="50" fillId="24" borderId="63" xfId="0" applyFont="1" applyFill="1" applyBorder="1" applyAlignment="1">
      <alignment horizontal="center"/>
    </xf>
    <xf numFmtId="0" fontId="40" fillId="24" borderId="77" xfId="0" applyNumberFormat="1" applyFont="1" applyFill="1" applyBorder="1" applyAlignment="1">
      <alignment horizontal="center"/>
    </xf>
    <xf numFmtId="0" fontId="40" fillId="24" borderId="57" xfId="0" applyNumberFormat="1" applyFont="1" applyFill="1" applyBorder="1" applyAlignment="1">
      <alignment horizontal="center"/>
    </xf>
    <xf numFmtId="0" fontId="40" fillId="24" borderId="12" xfId="38" applyFont="1" applyFill="1" applyBorder="1" applyAlignment="1">
      <alignment horizontal="center"/>
    </xf>
    <xf numFmtId="0" fontId="10" fillId="24" borderId="12" xfId="38" applyFont="1" applyFill="1" applyBorder="1" applyAlignment="1">
      <alignment horizontal="center"/>
    </xf>
    <xf numFmtId="0" fontId="10" fillId="24" borderId="10" xfId="38" applyFont="1" applyFill="1" applyBorder="1" applyAlignment="1">
      <alignment horizontal="center"/>
    </xf>
    <xf numFmtId="0" fontId="40" fillId="24" borderId="15" xfId="38" applyFont="1" applyFill="1" applyBorder="1"/>
    <xf numFmtId="0" fontId="40" fillId="24" borderId="14" xfId="38" applyFont="1" applyFill="1" applyBorder="1"/>
    <xf numFmtId="0" fontId="40" fillId="24" borderId="16" xfId="38" applyFont="1" applyFill="1" applyBorder="1"/>
    <xf numFmtId="0" fontId="49" fillId="24" borderId="60" xfId="0" quotePrefix="1" applyNumberFormat="1" applyFont="1" applyFill="1" applyBorder="1" applyAlignment="1">
      <alignment horizontal="center"/>
    </xf>
    <xf numFmtId="0" fontId="40" fillId="24" borderId="10" xfId="38" applyFont="1" applyFill="1" applyBorder="1" applyAlignment="1">
      <alignment horizontal="center" vertical="center"/>
    </xf>
    <xf numFmtId="0" fontId="40" fillId="24" borderId="11" xfId="0" applyNumberFormat="1" applyFont="1" applyFill="1" applyBorder="1" applyAlignment="1" applyProtection="1">
      <alignment horizontal="center" vertical="center"/>
    </xf>
    <xf numFmtId="0" fontId="40" fillId="24" borderId="12" xfId="0" applyNumberFormat="1" applyFont="1" applyFill="1" applyBorder="1" applyAlignment="1" applyProtection="1">
      <alignment horizontal="center" vertical="center"/>
    </xf>
    <xf numFmtId="0" fontId="40" fillId="24" borderId="35" xfId="0" applyNumberFormat="1" applyFont="1" applyFill="1" applyBorder="1" applyAlignment="1" applyProtection="1">
      <alignment horizontal="center" vertical="center"/>
    </xf>
    <xf numFmtId="0" fontId="40" fillId="24" borderId="0" xfId="38" applyFont="1" applyFill="1"/>
    <xf numFmtId="0" fontId="40" fillId="24" borderId="34" xfId="38" applyFont="1" applyFill="1" applyBorder="1" applyAlignment="1">
      <alignment horizontal="left"/>
    </xf>
    <xf numFmtId="0" fontId="40" fillId="24" borderId="39" xfId="38" applyFont="1" applyFill="1" applyBorder="1" applyAlignment="1">
      <alignment horizontal="left"/>
    </xf>
    <xf numFmtId="0" fontId="40" fillId="24" borderId="34" xfId="38" applyFont="1" applyFill="1" applyBorder="1" applyAlignment="1">
      <alignment horizontal="center"/>
    </xf>
    <xf numFmtId="0" fontId="10" fillId="24" borderId="34" xfId="38" applyFont="1" applyFill="1" applyBorder="1" applyAlignment="1">
      <alignment horizontal="center"/>
    </xf>
    <xf numFmtId="0" fontId="10" fillId="24" borderId="35" xfId="38" applyFont="1" applyFill="1" applyBorder="1" applyAlignment="1">
      <alignment horizontal="center"/>
    </xf>
    <xf numFmtId="0" fontId="40" fillId="24" borderId="33" xfId="38" applyFont="1" applyFill="1" applyBorder="1"/>
    <xf numFmtId="0" fontId="40" fillId="24" borderId="23" xfId="38" applyFont="1" applyFill="1" applyBorder="1"/>
    <xf numFmtId="0" fontId="40" fillId="24" borderId="24" xfId="38" applyFont="1" applyFill="1" applyBorder="1"/>
    <xf numFmtId="0" fontId="40" fillId="24" borderId="36" xfId="0" applyNumberFormat="1" applyFont="1" applyFill="1" applyBorder="1" applyAlignment="1" applyProtection="1">
      <alignment horizontal="center" vertical="center"/>
    </xf>
    <xf numFmtId="0" fontId="40" fillId="24" borderId="47" xfId="0" applyNumberFormat="1" applyFont="1" applyFill="1" applyBorder="1" applyAlignment="1" applyProtection="1">
      <alignment horizontal="center" vertical="center"/>
    </xf>
    <xf numFmtId="0" fontId="40" fillId="24" borderId="18" xfId="0" applyNumberFormat="1" applyFont="1" applyFill="1" applyBorder="1" applyAlignment="1" applyProtection="1">
      <alignment horizontal="center" vertical="center"/>
    </xf>
    <xf numFmtId="0" fontId="40" fillId="24" borderId="34" xfId="38" applyFont="1" applyFill="1" applyBorder="1"/>
    <xf numFmtId="0" fontId="40" fillId="24" borderId="35" xfId="38" applyFont="1" applyFill="1" applyBorder="1"/>
    <xf numFmtId="0" fontId="40" fillId="24" borderId="37" xfId="0" applyNumberFormat="1" applyFont="1" applyFill="1" applyBorder="1" applyAlignment="1" applyProtection="1">
      <alignment horizontal="center" vertical="center"/>
    </xf>
    <xf numFmtId="0" fontId="40" fillId="24" borderId="47" xfId="38" applyFont="1" applyFill="1" applyBorder="1"/>
    <xf numFmtId="0" fontId="10" fillId="24" borderId="47" xfId="38" applyFont="1" applyFill="1" applyBorder="1" applyAlignment="1">
      <alignment horizontal="center"/>
    </xf>
    <xf numFmtId="0" fontId="40" fillId="24" borderId="18" xfId="38" applyFont="1" applyFill="1" applyBorder="1"/>
    <xf numFmtId="0" fontId="40" fillId="24" borderId="20" xfId="38" applyFont="1" applyFill="1" applyBorder="1"/>
    <xf numFmtId="0" fontId="40" fillId="24" borderId="17" xfId="38" applyFont="1" applyFill="1" applyBorder="1"/>
    <xf numFmtId="0" fontId="40" fillId="24" borderId="46" xfId="38" applyFont="1" applyFill="1" applyBorder="1"/>
    <xf numFmtId="0" fontId="40" fillId="24" borderId="40" xfId="38" applyFont="1" applyFill="1" applyBorder="1" applyAlignment="1">
      <alignment horizontal="left"/>
    </xf>
    <xf numFmtId="0" fontId="40" fillId="24" borderId="32" xfId="38" applyFont="1" applyFill="1" applyBorder="1" applyAlignment="1">
      <alignment horizontal="left"/>
    </xf>
    <xf numFmtId="0" fontId="40" fillId="24" borderId="40" xfId="38" applyFont="1" applyFill="1" applyBorder="1"/>
    <xf numFmtId="0" fontId="10" fillId="24" borderId="40" xfId="38" applyFont="1" applyFill="1" applyBorder="1" applyAlignment="1">
      <alignment horizontal="center"/>
    </xf>
    <xf numFmtId="0" fontId="40" fillId="24" borderId="27" xfId="38" applyFont="1" applyFill="1" applyBorder="1"/>
    <xf numFmtId="0" fontId="40" fillId="24" borderId="29" xfId="38" applyFont="1" applyFill="1" applyBorder="1"/>
    <xf numFmtId="0" fontId="40" fillId="24" borderId="28" xfId="38" applyFont="1" applyFill="1" applyBorder="1"/>
    <xf numFmtId="0" fontId="40" fillId="24" borderId="41" xfId="38" applyFont="1" applyFill="1" applyBorder="1"/>
    <xf numFmtId="0" fontId="40" fillId="24" borderId="30" xfId="0" quotePrefix="1" applyFont="1" applyFill="1" applyBorder="1" applyAlignment="1">
      <alignment horizontal="center"/>
    </xf>
    <xf numFmtId="0" fontId="40" fillId="24" borderId="53" xfId="0" quotePrefix="1" applyFont="1" applyFill="1" applyBorder="1" applyAlignment="1">
      <alignment horizontal="center"/>
    </xf>
    <xf numFmtId="0" fontId="40" fillId="24" borderId="27" xfId="38" applyFont="1" applyFill="1" applyBorder="1" applyAlignment="1">
      <alignment horizontal="center" vertical="center"/>
    </xf>
    <xf numFmtId="0" fontId="40" fillId="24" borderId="26" xfId="0" applyNumberFormat="1" applyFont="1" applyFill="1" applyBorder="1" applyAlignment="1" applyProtection="1">
      <alignment horizontal="center" vertical="center"/>
    </xf>
    <xf numFmtId="0" fontId="40" fillId="24" borderId="67" xfId="0" applyNumberFormat="1" applyFont="1" applyFill="1" applyBorder="1" applyAlignment="1" applyProtection="1">
      <alignment horizontal="center" vertical="center"/>
    </xf>
    <xf numFmtId="0" fontId="40" fillId="24" borderId="76" xfId="0" applyNumberFormat="1" applyFont="1" applyFill="1" applyBorder="1" applyAlignment="1" applyProtection="1">
      <alignment horizontal="center" vertical="center"/>
    </xf>
    <xf numFmtId="0" fontId="40" fillId="24" borderId="10" xfId="38" applyFont="1" applyFill="1" applyBorder="1"/>
    <xf numFmtId="0" fontId="40" fillId="24" borderId="24" xfId="0" quotePrefix="1" applyFont="1" applyFill="1" applyBorder="1" applyAlignment="1">
      <alignment horizontal="center"/>
    </xf>
    <xf numFmtId="0" fontId="49" fillId="24" borderId="39" xfId="0" quotePrefix="1" applyNumberFormat="1" applyFont="1" applyFill="1" applyBorder="1" applyAlignment="1">
      <alignment horizontal="center"/>
    </xf>
    <xf numFmtId="0" fontId="40" fillId="24" borderId="49" xfId="0" applyNumberFormat="1" applyFont="1" applyFill="1" applyBorder="1" applyAlignment="1" applyProtection="1">
      <alignment horizontal="center" vertical="center"/>
    </xf>
    <xf numFmtId="0" fontId="40" fillId="24" borderId="22" xfId="0" applyNumberFormat="1" applyFont="1" applyFill="1" applyBorder="1" applyAlignment="1" applyProtection="1">
      <alignment horizontal="center" vertical="center"/>
    </xf>
    <xf numFmtId="0" fontId="10" fillId="24" borderId="27" xfId="38" applyFont="1" applyFill="1" applyBorder="1" applyAlignment="1">
      <alignment horizontal="center"/>
    </xf>
    <xf numFmtId="0" fontId="40" fillId="24" borderId="61" xfId="38" applyFont="1" applyFill="1" applyBorder="1"/>
    <xf numFmtId="0" fontId="40" fillId="24" borderId="25" xfId="38" applyFont="1" applyFill="1" applyBorder="1"/>
    <xf numFmtId="0" fontId="40" fillId="24" borderId="69" xfId="38" applyFont="1" applyFill="1" applyBorder="1"/>
    <xf numFmtId="0" fontId="40" fillId="24" borderId="51" xfId="38" applyFont="1" applyFill="1" applyBorder="1" applyAlignment="1">
      <alignment horizontal="left"/>
    </xf>
    <xf numFmtId="0" fontId="10" fillId="24" borderId="22" xfId="38" applyFont="1" applyFill="1" applyBorder="1"/>
    <xf numFmtId="0" fontId="40" fillId="24" borderId="64" xfId="38" applyFont="1" applyFill="1" applyBorder="1"/>
    <xf numFmtId="0" fontId="40" fillId="24" borderId="65" xfId="38" applyFont="1" applyFill="1" applyBorder="1"/>
    <xf numFmtId="0" fontId="40" fillId="24" borderId="66" xfId="38" applyFont="1" applyFill="1" applyBorder="1"/>
    <xf numFmtId="0" fontId="40" fillId="24" borderId="0" xfId="38" quotePrefix="1" applyFont="1" applyFill="1" applyBorder="1" applyAlignment="1">
      <alignment horizontal="left"/>
    </xf>
    <xf numFmtId="0" fontId="10" fillId="24" borderId="12" xfId="0" applyFont="1" applyFill="1" applyBorder="1" applyAlignment="1">
      <alignment horizontal="left"/>
    </xf>
    <xf numFmtId="0" fontId="40" fillId="24" borderId="10" xfId="0" applyFont="1" applyFill="1" applyBorder="1" applyAlignment="1">
      <alignment horizontal="center"/>
    </xf>
    <xf numFmtId="0" fontId="10" fillId="24" borderId="0" xfId="0" quotePrefix="1" applyFont="1" applyFill="1" applyBorder="1" applyAlignment="1">
      <alignment horizontal="left"/>
    </xf>
    <xf numFmtId="0" fontId="40" fillId="24" borderId="0" xfId="0" quotePrefix="1" applyFont="1" applyFill="1" applyBorder="1"/>
    <xf numFmtId="16" fontId="10" fillId="24" borderId="35" xfId="0" applyNumberFormat="1" applyFont="1" applyFill="1" applyBorder="1" applyAlignment="1">
      <alignment horizontal="left"/>
    </xf>
    <xf numFmtId="0" fontId="10" fillId="24" borderId="20" xfId="0" applyFont="1" applyFill="1" applyBorder="1" applyAlignment="1">
      <alignment horizontal="left"/>
    </xf>
    <xf numFmtId="0" fontId="49" fillId="24" borderId="35" xfId="0" quotePrefix="1" applyFont="1" applyFill="1" applyBorder="1" applyAlignment="1">
      <alignment horizontal="center"/>
    </xf>
    <xf numFmtId="16" fontId="10" fillId="24" borderId="35" xfId="0" applyNumberFormat="1" applyFont="1" applyFill="1" applyBorder="1" applyAlignment="1"/>
    <xf numFmtId="0" fontId="40" fillId="24" borderId="34" xfId="0" quotePrefix="1" applyFont="1" applyFill="1" applyBorder="1" applyAlignment="1">
      <alignment horizontal="center"/>
    </xf>
    <xf numFmtId="0" fontId="40" fillId="24" borderId="15" xfId="0" applyFont="1" applyFill="1" applyBorder="1" applyAlignment="1">
      <alignment horizontal="center"/>
    </xf>
    <xf numFmtId="0" fontId="40" fillId="24" borderId="14" xfId="0" applyFont="1" applyFill="1" applyBorder="1" applyAlignment="1">
      <alignment horizontal="center"/>
    </xf>
    <xf numFmtId="0" fontId="40" fillId="24" borderId="52" xfId="0" applyFont="1" applyFill="1" applyBorder="1" applyAlignment="1">
      <alignment horizontal="center"/>
    </xf>
    <xf numFmtId="0" fontId="40" fillId="24" borderId="13" xfId="0" applyFont="1" applyFill="1" applyBorder="1" applyAlignment="1">
      <alignment horizontal="center"/>
    </xf>
    <xf numFmtId="0" fontId="40" fillId="24" borderId="19" xfId="0" applyFont="1" applyFill="1" applyBorder="1" applyAlignment="1">
      <alignment horizontal="center"/>
    </xf>
    <xf numFmtId="0" fontId="10" fillId="24" borderId="49" xfId="0" quotePrefix="1" applyFont="1" applyFill="1" applyBorder="1" applyAlignment="1">
      <alignment horizontal="center"/>
    </xf>
    <xf numFmtId="0" fontId="10" fillId="24" borderId="47" xfId="0" applyFont="1" applyFill="1" applyBorder="1" applyAlignment="1">
      <alignment horizontal="left"/>
    </xf>
    <xf numFmtId="0" fontId="56" fillId="24" borderId="0" xfId="0" applyFont="1" applyFill="1" applyBorder="1"/>
    <xf numFmtId="0" fontId="56" fillId="24" borderId="0" xfId="0" applyFont="1" applyFill="1"/>
    <xf numFmtId="0" fontId="4" fillId="24" borderId="0" xfId="39" applyNumberFormat="1" applyFont="1" applyFill="1" applyBorder="1" applyAlignment="1"/>
    <xf numFmtId="0" fontId="56" fillId="24" borderId="0" xfId="39" applyNumberFormat="1" applyFont="1" applyFill="1" applyBorder="1" applyAlignment="1"/>
    <xf numFmtId="0" fontId="56" fillId="24" borderId="70" xfId="0" applyFont="1" applyFill="1" applyBorder="1" applyAlignment="1">
      <alignment horizontal="center" vertical="center" textRotation="90" wrapText="1"/>
    </xf>
    <xf numFmtId="0" fontId="10" fillId="24" borderId="49" xfId="0" quotePrefix="1" applyFont="1" applyFill="1" applyBorder="1" applyAlignment="1">
      <alignment horizontal="center"/>
    </xf>
    <xf numFmtId="0" fontId="52" fillId="24" borderId="17" xfId="39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16" fontId="10" fillId="24" borderId="70" xfId="0" applyNumberFormat="1" applyFont="1" applyFill="1" applyBorder="1" applyAlignment="1">
      <alignment horizontal="left"/>
    </xf>
    <xf numFmtId="0" fontId="54" fillId="24" borderId="36" xfId="37" applyNumberFormat="1" applyFont="1" applyFill="1" applyBorder="1" applyAlignment="1" applyProtection="1">
      <alignment vertical="top"/>
    </xf>
    <xf numFmtId="0" fontId="54" fillId="24" borderId="36" xfId="37" applyNumberFormat="1" applyFont="1" applyFill="1" applyBorder="1" applyAlignment="1" applyProtection="1">
      <alignment horizontal="left"/>
    </xf>
    <xf numFmtId="0" fontId="54" fillId="24" borderId="37" xfId="37" applyNumberFormat="1" applyFont="1" applyFill="1" applyBorder="1" applyAlignment="1" applyProtection="1">
      <alignment vertical="top"/>
    </xf>
    <xf numFmtId="0" fontId="3" fillId="24" borderId="37" xfId="0" applyFont="1" applyFill="1" applyBorder="1"/>
    <xf numFmtId="0" fontId="54" fillId="24" borderId="37" xfId="37" applyNumberFormat="1" applyFont="1" applyFill="1" applyBorder="1" applyAlignment="1" applyProtection="1">
      <alignment horizontal="center"/>
    </xf>
    <xf numFmtId="0" fontId="59" fillId="24" borderId="0" xfId="0" applyFont="1" applyFill="1"/>
    <xf numFmtId="0" fontId="6" fillId="24" borderId="0" xfId="0" applyFont="1" applyFill="1" applyBorder="1"/>
    <xf numFmtId="0" fontId="7" fillId="24" borderId="0" xfId="0" applyFont="1" applyFill="1" applyBorder="1"/>
    <xf numFmtId="0" fontId="40" fillId="24" borderId="10" xfId="0" quotePrefix="1" applyFont="1" applyFill="1" applyBorder="1" applyAlignment="1">
      <alignment horizontal="center"/>
    </xf>
    <xf numFmtId="0" fontId="49" fillId="24" borderId="10" xfId="0" applyFont="1" applyFill="1" applyBorder="1" applyAlignment="1">
      <alignment horizontal="center"/>
    </xf>
    <xf numFmtId="2" fontId="40" fillId="24" borderId="12" xfId="0" quotePrefix="1" applyNumberFormat="1" applyFont="1" applyFill="1" applyBorder="1" applyAlignment="1">
      <alignment horizontal="center"/>
    </xf>
    <xf numFmtId="0" fontId="60" fillId="24" borderId="0" xfId="0" applyFont="1" applyFill="1"/>
    <xf numFmtId="0" fontId="59" fillId="24" borderId="0" xfId="0" applyFont="1" applyFill="1" applyAlignment="1">
      <alignment horizontal="right"/>
    </xf>
    <xf numFmtId="0" fontId="40" fillId="24" borderId="47" xfId="0" applyFont="1" applyFill="1" applyBorder="1" applyAlignment="1">
      <alignment horizontal="center"/>
    </xf>
    <xf numFmtId="1" fontId="10" fillId="24" borderId="18" xfId="0" applyNumberFormat="1" applyFont="1" applyFill="1" applyBorder="1" applyAlignment="1">
      <alignment horizontal="center"/>
    </xf>
    <xf numFmtId="0" fontId="10" fillId="24" borderId="35" xfId="0" applyNumberFormat="1" applyFont="1" applyFill="1" applyBorder="1" applyAlignment="1">
      <alignment horizontal="center"/>
    </xf>
    <xf numFmtId="0" fontId="40" fillId="24" borderId="20" xfId="0" applyFont="1" applyFill="1" applyBorder="1" applyAlignment="1">
      <alignment horizontal="left"/>
    </xf>
    <xf numFmtId="0" fontId="56" fillId="0" borderId="44" xfId="0" applyFont="1" applyFill="1" applyBorder="1" applyAlignment="1">
      <alignment vertical="center" wrapText="1"/>
    </xf>
    <xf numFmtId="0" fontId="56" fillId="0" borderId="79" xfId="0" applyFont="1" applyFill="1" applyBorder="1" applyAlignment="1">
      <alignment vertical="center" wrapText="1"/>
    </xf>
    <xf numFmtId="0" fontId="40" fillId="24" borderId="76" xfId="0" applyFont="1" applyFill="1" applyBorder="1"/>
    <xf numFmtId="0" fontId="10" fillId="24" borderId="49" xfId="0" quotePrefix="1" applyFont="1" applyFill="1" applyBorder="1" applyAlignment="1">
      <alignment horizontal="center"/>
    </xf>
    <xf numFmtId="0" fontId="49" fillId="24" borderId="49" xfId="0" quotePrefix="1" applyFont="1" applyFill="1" applyBorder="1" applyAlignment="1">
      <alignment horizontal="center"/>
    </xf>
    <xf numFmtId="0" fontId="40" fillId="0" borderId="44" xfId="0" applyFont="1" applyFill="1" applyBorder="1" applyAlignment="1">
      <alignment horizontal="left"/>
    </xf>
    <xf numFmtId="0" fontId="40" fillId="0" borderId="18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40" fillId="0" borderId="20" xfId="0" applyFont="1" applyFill="1" applyBorder="1" applyAlignment="1">
      <alignment horizontal="center"/>
    </xf>
    <xf numFmtId="0" fontId="40" fillId="0" borderId="17" xfId="0" applyFont="1" applyFill="1" applyBorder="1" applyAlignment="1">
      <alignment horizontal="center"/>
    </xf>
    <xf numFmtId="0" fontId="40" fillId="0" borderId="21" xfId="0" applyFont="1" applyFill="1" applyBorder="1" applyAlignment="1">
      <alignment horizontal="center"/>
    </xf>
    <xf numFmtId="0" fontId="49" fillId="0" borderId="18" xfId="0" applyFont="1" applyFill="1" applyBorder="1" applyAlignment="1">
      <alignment horizontal="center"/>
    </xf>
    <xf numFmtId="0" fontId="43" fillId="24" borderId="0" xfId="37" applyNumberFormat="1" applyFont="1" applyFill="1" applyBorder="1" applyAlignment="1" applyProtection="1">
      <alignment horizontal="right"/>
    </xf>
    <xf numFmtId="1" fontId="49" fillId="24" borderId="49" xfId="0" quotePrefix="1" applyNumberFormat="1" applyFont="1" applyFill="1" applyBorder="1" applyAlignment="1">
      <alignment horizontal="center"/>
    </xf>
    <xf numFmtId="0" fontId="10" fillId="0" borderId="49" xfId="0" quotePrefix="1" applyFont="1" applyFill="1" applyBorder="1" applyAlignment="1">
      <alignment horizontal="center"/>
    </xf>
    <xf numFmtId="0" fontId="49" fillId="24" borderId="49" xfId="0" quotePrefix="1" applyNumberFormat="1" applyFont="1" applyFill="1" applyBorder="1" applyAlignment="1">
      <alignment horizontal="center"/>
    </xf>
    <xf numFmtId="0" fontId="10" fillId="24" borderId="49" xfId="0" quotePrefix="1" applyNumberFormat="1" applyFont="1" applyFill="1" applyBorder="1" applyAlignment="1">
      <alignment horizontal="center"/>
    </xf>
    <xf numFmtId="0" fontId="49" fillId="24" borderId="44" xfId="0" quotePrefix="1" applyFont="1" applyFill="1" applyBorder="1" applyAlignment="1">
      <alignment horizontal="center"/>
    </xf>
    <xf numFmtId="0" fontId="49" fillId="24" borderId="73" xfId="0" quotePrefix="1" applyFont="1" applyFill="1" applyBorder="1" applyAlignment="1">
      <alignment horizontal="center"/>
    </xf>
    <xf numFmtId="0" fontId="49" fillId="24" borderId="60" xfId="0" quotePrefix="1" applyFont="1" applyFill="1" applyBorder="1" applyAlignment="1">
      <alignment horizontal="center"/>
    </xf>
    <xf numFmtId="0" fontId="3" fillId="24" borderId="36" xfId="0" applyFont="1" applyFill="1" applyBorder="1"/>
    <xf numFmtId="0" fontId="40" fillId="24" borderId="20" xfId="0" applyFont="1" applyFill="1" applyBorder="1" applyAlignment="1">
      <alignment horizontal="left" wrapText="1"/>
    </xf>
    <xf numFmtId="0" fontId="40" fillId="24" borderId="18" xfId="0" applyFont="1" applyFill="1" applyBorder="1" applyAlignment="1">
      <alignment wrapText="1"/>
    </xf>
    <xf numFmtId="0" fontId="40" fillId="24" borderId="36" xfId="0" quotePrefix="1" applyFont="1" applyFill="1" applyBorder="1" applyAlignment="1">
      <alignment horizontal="center"/>
    </xf>
    <xf numFmtId="0" fontId="40" fillId="24" borderId="44" xfId="0" applyFont="1" applyFill="1" applyBorder="1"/>
    <xf numFmtId="0" fontId="8" fillId="24" borderId="0" xfId="0" applyFont="1" applyFill="1"/>
    <xf numFmtId="0" fontId="40" fillId="24" borderId="35" xfId="0" quotePrefix="1" applyFont="1" applyFill="1" applyBorder="1" applyAlignment="1">
      <alignment horizontal="center"/>
    </xf>
    <xf numFmtId="0" fontId="43" fillId="24" borderId="0" xfId="39" applyNumberFormat="1" applyFont="1" applyFill="1" applyBorder="1" applyAlignment="1">
      <alignment horizontal="left"/>
    </xf>
    <xf numFmtId="0" fontId="43" fillId="24" borderId="0" xfId="37" applyNumberFormat="1" applyFont="1" applyFill="1" applyBorder="1" applyAlignment="1" applyProtection="1">
      <alignment horizontal="right"/>
    </xf>
    <xf numFmtId="0" fontId="7" fillId="24" borderId="0" xfId="37" applyFont="1" applyFill="1" applyAlignment="1">
      <alignment horizontal="center" vertical="center" wrapText="1"/>
    </xf>
    <xf numFmtId="0" fontId="10" fillId="24" borderId="49" xfId="0" quotePrefix="1" applyFont="1" applyFill="1" applyBorder="1" applyAlignment="1">
      <alignment horizontal="center"/>
    </xf>
    <xf numFmtId="0" fontId="49" fillId="24" borderId="49" xfId="0" quotePrefix="1" applyFont="1" applyFill="1" applyBorder="1" applyAlignment="1">
      <alignment horizontal="center"/>
    </xf>
    <xf numFmtId="0" fontId="40" fillId="24" borderId="47" xfId="0" applyFont="1" applyFill="1" applyBorder="1" applyAlignment="1">
      <alignment horizontal="center"/>
    </xf>
    <xf numFmtId="0" fontId="56" fillId="24" borderId="70" xfId="0" applyFont="1" applyFill="1" applyBorder="1" applyAlignment="1">
      <alignment horizontal="center" vertical="center" textRotation="90" wrapText="1"/>
    </xf>
    <xf numFmtId="0" fontId="40" fillId="24" borderId="76" xfId="0" quotePrefix="1" applyFont="1" applyFill="1" applyBorder="1" applyAlignment="1">
      <alignment horizontal="center"/>
    </xf>
    <xf numFmtId="0" fontId="40" fillId="24" borderId="35" xfId="0" quotePrefix="1" applyFont="1" applyFill="1" applyBorder="1" applyAlignment="1">
      <alignment horizontal="center"/>
    </xf>
    <xf numFmtId="0" fontId="40" fillId="24" borderId="35" xfId="0" applyFont="1" applyFill="1" applyBorder="1" applyAlignment="1">
      <alignment horizontal="center"/>
    </xf>
    <xf numFmtId="0" fontId="40" fillId="24" borderId="37" xfId="0" applyFont="1" applyFill="1" applyBorder="1" applyAlignment="1">
      <alignment wrapText="1"/>
    </xf>
    <xf numFmtId="0" fontId="40" fillId="24" borderId="35" xfId="0" applyFont="1" applyFill="1" applyBorder="1" applyAlignment="1">
      <alignment horizontal="center"/>
    </xf>
    <xf numFmtId="0" fontId="49" fillId="24" borderId="35" xfId="0" quotePrefix="1" applyFont="1" applyFill="1" applyBorder="1" applyAlignment="1">
      <alignment horizontal="center"/>
    </xf>
    <xf numFmtId="0" fontId="49" fillId="24" borderId="49" xfId="0" quotePrefix="1" applyFont="1" applyFill="1" applyBorder="1" applyAlignment="1">
      <alignment horizontal="center"/>
    </xf>
    <xf numFmtId="0" fontId="40" fillId="24" borderId="14" xfId="0" applyFont="1" applyFill="1" applyBorder="1" applyAlignment="1">
      <alignment horizontal="center"/>
    </xf>
    <xf numFmtId="0" fontId="40" fillId="24" borderId="52" xfId="0" applyFont="1" applyFill="1" applyBorder="1" applyAlignment="1">
      <alignment horizontal="center"/>
    </xf>
    <xf numFmtId="0" fontId="40" fillId="24" borderId="13" xfId="0" applyFont="1" applyFill="1" applyBorder="1" applyAlignment="1">
      <alignment horizontal="center"/>
    </xf>
    <xf numFmtId="0" fontId="40" fillId="24" borderId="56" xfId="0" quotePrefix="1" applyFont="1" applyFill="1" applyBorder="1" applyAlignment="1">
      <alignment horizontal="center"/>
    </xf>
    <xf numFmtId="0" fontId="40" fillId="24" borderId="24" xfId="0" quotePrefix="1" applyFont="1" applyFill="1" applyBorder="1" applyAlignment="1">
      <alignment horizontal="center"/>
    </xf>
    <xf numFmtId="0" fontId="40" fillId="24" borderId="55" xfId="0" quotePrefix="1" applyFont="1" applyFill="1" applyBorder="1" applyAlignment="1">
      <alignment horizontal="center"/>
    </xf>
    <xf numFmtId="0" fontId="40" fillId="24" borderId="38" xfId="0" quotePrefix="1" applyFont="1" applyFill="1" applyBorder="1" applyAlignment="1">
      <alignment horizontal="center"/>
    </xf>
    <xf numFmtId="0" fontId="5" fillId="24" borderId="0" xfId="37" applyNumberFormat="1" applyFont="1" applyFill="1" applyBorder="1" applyAlignment="1">
      <alignment horizontal="center" wrapText="1"/>
    </xf>
    <xf numFmtId="0" fontId="35" fillId="24" borderId="21" xfId="39" applyNumberFormat="1" applyFont="1" applyFill="1" applyBorder="1" applyAlignment="1">
      <alignment horizontal="center" vertical="center"/>
    </xf>
    <xf numFmtId="0" fontId="35" fillId="24" borderId="37" xfId="39" applyNumberFormat="1" applyFont="1" applyFill="1" applyBorder="1" applyAlignment="1">
      <alignment horizontal="center" vertical="center"/>
    </xf>
    <xf numFmtId="0" fontId="35" fillId="24" borderId="20" xfId="39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/>
    </xf>
    <xf numFmtId="0" fontId="7" fillId="24" borderId="0" xfId="37" applyFont="1" applyFill="1" applyAlignment="1">
      <alignment horizontal="center" vertical="center" wrapText="1"/>
    </xf>
    <xf numFmtId="0" fontId="53" fillId="24" borderId="0" xfId="37" applyNumberFormat="1" applyFont="1" applyFill="1" applyBorder="1" applyAlignment="1">
      <alignment horizontal="center" wrapText="1"/>
    </xf>
    <xf numFmtId="0" fontId="55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4" fillId="24" borderId="21" xfId="39" applyNumberFormat="1" applyFont="1" applyFill="1" applyBorder="1" applyAlignment="1">
      <alignment horizontal="center" vertical="center"/>
    </xf>
    <xf numFmtId="0" fontId="4" fillId="24" borderId="37" xfId="39" applyNumberFormat="1" applyFont="1" applyFill="1" applyBorder="1" applyAlignment="1">
      <alignment horizontal="center" vertical="center"/>
    </xf>
    <xf numFmtId="0" fontId="4" fillId="24" borderId="20" xfId="39" applyNumberFormat="1" applyFont="1" applyFill="1" applyBorder="1" applyAlignment="1">
      <alignment horizontal="center" vertical="center"/>
    </xf>
    <xf numFmtId="0" fontId="39" fillId="24" borderId="17" xfId="39" applyNumberFormat="1" applyFont="1" applyFill="1" applyBorder="1" applyAlignment="1">
      <alignment horizontal="center" vertical="center" wrapText="1"/>
    </xf>
    <xf numFmtId="0" fontId="43" fillId="24" borderId="0" xfId="39" applyNumberFormat="1" applyFont="1" applyFill="1" applyBorder="1" applyAlignment="1">
      <alignment horizontal="left"/>
    </xf>
    <xf numFmtId="0" fontId="52" fillId="24" borderId="62" xfId="39" applyNumberFormat="1" applyFont="1" applyFill="1" applyBorder="1" applyAlignment="1">
      <alignment horizontal="left" vertical="center" wrapText="1"/>
    </xf>
    <xf numFmtId="0" fontId="52" fillId="24" borderId="0" xfId="39" applyNumberFormat="1" applyFont="1" applyFill="1" applyBorder="1" applyAlignment="1">
      <alignment horizontal="left" vertical="center" wrapText="1"/>
    </xf>
    <xf numFmtId="0" fontId="37" fillId="24" borderId="17" xfId="39" applyNumberFormat="1" applyFont="1" applyFill="1" applyBorder="1" applyAlignment="1">
      <alignment horizontal="center" vertical="center" textRotation="90" wrapText="1"/>
    </xf>
    <xf numFmtId="0" fontId="37" fillId="24" borderId="42" xfId="39" applyNumberFormat="1" applyFont="1" applyFill="1" applyBorder="1" applyAlignment="1">
      <alignment horizontal="center" vertical="center" textRotation="90" wrapText="1"/>
    </xf>
    <xf numFmtId="0" fontId="37" fillId="24" borderId="25" xfId="39" applyNumberFormat="1" applyFont="1" applyFill="1" applyBorder="1" applyAlignment="1">
      <alignment horizontal="center" vertical="center" textRotation="90" wrapText="1"/>
    </xf>
    <xf numFmtId="0" fontId="37" fillId="24" borderId="23" xfId="39" applyNumberFormat="1" applyFont="1" applyFill="1" applyBorder="1" applyAlignment="1">
      <alignment horizontal="center" vertical="center" textRotation="90" wrapText="1"/>
    </xf>
    <xf numFmtId="0" fontId="43" fillId="24" borderId="42" xfId="39" applyNumberFormat="1" applyFont="1" applyFill="1" applyBorder="1" applyAlignment="1">
      <alignment horizontal="center" vertical="center" textRotation="90" wrapText="1"/>
    </xf>
    <xf numFmtId="0" fontId="43" fillId="24" borderId="25" xfId="39" applyNumberFormat="1" applyFont="1" applyFill="1" applyBorder="1" applyAlignment="1">
      <alignment horizontal="center" vertical="center" textRotation="90" wrapText="1"/>
    </xf>
    <xf numFmtId="0" fontId="43" fillId="24" borderId="23" xfId="39" applyNumberFormat="1" applyFont="1" applyFill="1" applyBorder="1" applyAlignment="1">
      <alignment horizontal="center" vertical="center" textRotation="90" wrapText="1"/>
    </xf>
    <xf numFmtId="0" fontId="52" fillId="24" borderId="0" xfId="39" applyNumberFormat="1" applyFont="1" applyFill="1" applyBorder="1" applyAlignment="1" applyProtection="1">
      <alignment horizontal="left" vertical="top"/>
    </xf>
    <xf numFmtId="0" fontId="56" fillId="24" borderId="51" xfId="0" applyFont="1" applyFill="1" applyBorder="1" applyAlignment="1">
      <alignment horizontal="center" vertical="center" wrapText="1"/>
    </xf>
    <xf numFmtId="0" fontId="56" fillId="24" borderId="64" xfId="0" applyFont="1" applyFill="1" applyBorder="1" applyAlignment="1">
      <alignment horizontal="center" vertical="center" wrapText="1"/>
    </xf>
    <xf numFmtId="0" fontId="56" fillId="24" borderId="71" xfId="0" applyFont="1" applyFill="1" applyBorder="1" applyAlignment="1">
      <alignment horizontal="center" vertical="center" wrapText="1"/>
    </xf>
    <xf numFmtId="0" fontId="56" fillId="24" borderId="58" xfId="0" applyFont="1" applyFill="1" applyBorder="1" applyAlignment="1">
      <alignment horizontal="center" vertical="center" wrapText="1"/>
    </xf>
    <xf numFmtId="0" fontId="56" fillId="24" borderId="59" xfId="0" applyFont="1" applyFill="1" applyBorder="1" applyAlignment="1">
      <alignment horizontal="center" vertical="center" wrapText="1"/>
    </xf>
    <xf numFmtId="0" fontId="58" fillId="24" borderId="0" xfId="39" applyNumberFormat="1" applyFont="1" applyFill="1" applyBorder="1" applyAlignment="1">
      <alignment horizontal="left"/>
    </xf>
    <xf numFmtId="0" fontId="56" fillId="24" borderId="0" xfId="39" applyNumberFormat="1" applyFont="1" applyFill="1" applyBorder="1" applyAlignment="1">
      <alignment horizontal="left"/>
    </xf>
    <xf numFmtId="0" fontId="56" fillId="24" borderId="17" xfId="0" applyFont="1" applyFill="1" applyBorder="1" applyAlignment="1">
      <alignment horizontal="center" vertical="center" textRotation="90" wrapText="1"/>
    </xf>
    <xf numFmtId="0" fontId="56" fillId="24" borderId="42" xfId="0" applyFont="1" applyFill="1" applyBorder="1" applyAlignment="1">
      <alignment horizontal="center" vertical="center" textRotation="90" wrapText="1"/>
    </xf>
    <xf numFmtId="0" fontId="9" fillId="24" borderId="49" xfId="0" applyFont="1" applyFill="1" applyBorder="1" applyAlignment="1">
      <alignment horizontal="center"/>
    </xf>
    <xf numFmtId="0" fontId="9" fillId="24" borderId="58" xfId="0" applyFont="1" applyFill="1" applyBorder="1" applyAlignment="1">
      <alignment horizontal="center"/>
    </xf>
    <xf numFmtId="0" fontId="9" fillId="24" borderId="59" xfId="0" applyFont="1" applyFill="1" applyBorder="1" applyAlignment="1">
      <alignment horizontal="center"/>
    </xf>
    <xf numFmtId="0" fontId="56" fillId="24" borderId="54" xfId="0" applyFont="1" applyFill="1" applyBorder="1" applyAlignment="1">
      <alignment horizontal="center" vertical="center" textRotation="90" wrapText="1"/>
    </xf>
    <xf numFmtId="0" fontId="56" fillId="24" borderId="69" xfId="0" applyFont="1" applyFill="1" applyBorder="1" applyAlignment="1">
      <alignment horizontal="center" vertical="center" textRotation="90" wrapText="1"/>
    </xf>
    <xf numFmtId="0" fontId="56" fillId="24" borderId="63" xfId="0" applyFont="1" applyFill="1" applyBorder="1" applyAlignment="1">
      <alignment horizontal="center" vertical="center" textRotation="90" wrapText="1"/>
    </xf>
    <xf numFmtId="165" fontId="56" fillId="24" borderId="70" xfId="0" applyNumberFormat="1" applyFont="1" applyFill="1" applyBorder="1" applyAlignment="1">
      <alignment horizontal="center" vertical="center" textRotation="90" wrapText="1"/>
    </xf>
    <xf numFmtId="165" fontId="56" fillId="24" borderId="63" xfId="0" applyNumberFormat="1" applyFont="1" applyFill="1" applyBorder="1" applyAlignment="1">
      <alignment horizontal="center" vertical="center" textRotation="90" wrapText="1"/>
    </xf>
    <xf numFmtId="165" fontId="56" fillId="24" borderId="27" xfId="0" applyNumberFormat="1" applyFont="1" applyFill="1" applyBorder="1" applyAlignment="1">
      <alignment horizontal="center" vertical="center" textRotation="90" wrapText="1"/>
    </xf>
    <xf numFmtId="0" fontId="56" fillId="24" borderId="70" xfId="0" applyFont="1" applyFill="1" applyBorder="1" applyAlignment="1">
      <alignment horizontal="center" vertical="center" wrapText="1"/>
    </xf>
    <xf numFmtId="0" fontId="56" fillId="24" borderId="63" xfId="0" applyFont="1" applyFill="1" applyBorder="1" applyAlignment="1">
      <alignment horizontal="center" vertical="center" wrapText="1"/>
    </xf>
    <xf numFmtId="0" fontId="56" fillId="24" borderId="27" xfId="0" applyFont="1" applyFill="1" applyBorder="1" applyAlignment="1">
      <alignment horizontal="center" vertical="center" wrapText="1"/>
    </xf>
    <xf numFmtId="0" fontId="56" fillId="24" borderId="70" xfId="0" applyFont="1" applyFill="1" applyBorder="1" applyAlignment="1">
      <alignment horizontal="center" vertical="center" textRotation="90" wrapText="1"/>
    </xf>
    <xf numFmtId="0" fontId="10" fillId="24" borderId="47" xfId="0" applyFont="1" applyFill="1" applyBorder="1" applyAlignment="1">
      <alignment horizontal="left"/>
    </xf>
    <xf numFmtId="0" fontId="10" fillId="24" borderId="44" xfId="0" applyFont="1" applyFill="1" applyBorder="1" applyAlignment="1">
      <alignment horizontal="left"/>
    </xf>
    <xf numFmtId="0" fontId="10" fillId="24" borderId="67" xfId="38" applyFont="1" applyFill="1" applyBorder="1" applyAlignment="1">
      <alignment horizontal="left"/>
    </xf>
    <xf numFmtId="0" fontId="10" fillId="24" borderId="74" xfId="38" applyFont="1" applyFill="1" applyBorder="1" applyAlignment="1">
      <alignment horizontal="left"/>
    </xf>
    <xf numFmtId="0" fontId="56" fillId="24" borderId="72" xfId="0" applyFont="1" applyFill="1" applyBorder="1" applyAlignment="1">
      <alignment horizontal="center" vertical="center" wrapText="1"/>
    </xf>
    <xf numFmtId="0" fontId="56" fillId="24" borderId="40" xfId="0" applyFont="1" applyFill="1" applyBorder="1" applyAlignment="1">
      <alignment horizontal="center" vertical="center" wrapText="1"/>
    </xf>
    <xf numFmtId="0" fontId="56" fillId="24" borderId="26" xfId="0" applyFont="1" applyFill="1" applyBorder="1" applyAlignment="1">
      <alignment horizontal="center" vertical="center" wrapText="1"/>
    </xf>
    <xf numFmtId="0" fontId="56" fillId="24" borderId="32" xfId="0" applyFont="1" applyFill="1" applyBorder="1" applyAlignment="1">
      <alignment horizontal="center" vertical="center" wrapText="1"/>
    </xf>
    <xf numFmtId="0" fontId="56" fillId="24" borderId="62" xfId="0" applyFont="1" applyFill="1" applyBorder="1" applyAlignment="1">
      <alignment horizontal="center" vertical="center" textRotation="90" wrapText="1"/>
    </xf>
    <xf numFmtId="0" fontId="40" fillId="24" borderId="49" xfId="38" applyFont="1" applyFill="1" applyBorder="1" applyAlignment="1">
      <alignment horizontal="center"/>
    </xf>
    <xf numFmtId="0" fontId="40" fillId="24" borderId="58" xfId="38" applyFont="1" applyFill="1" applyBorder="1" applyAlignment="1">
      <alignment horizontal="center"/>
    </xf>
    <xf numFmtId="0" fontId="40" fillId="24" borderId="59" xfId="38" applyFont="1" applyFill="1" applyBorder="1" applyAlignment="1">
      <alignment horizontal="center"/>
    </xf>
    <xf numFmtId="0" fontId="10" fillId="24" borderId="34" xfId="0" applyFont="1" applyFill="1" applyBorder="1" applyAlignment="1">
      <alignment horizontal="left" wrapText="1"/>
    </xf>
    <xf numFmtId="0" fontId="10" fillId="24" borderId="39" xfId="0" applyFont="1" applyFill="1" applyBorder="1" applyAlignment="1">
      <alignment horizontal="left" wrapText="1"/>
    </xf>
    <xf numFmtId="0" fontId="56" fillId="24" borderId="56" xfId="0" applyFont="1" applyFill="1" applyBorder="1" applyAlignment="1">
      <alignment horizontal="center" vertical="center" textRotation="90" wrapText="1"/>
    </xf>
    <xf numFmtId="0" fontId="56" fillId="24" borderId="68" xfId="0" applyFont="1" applyFill="1" applyBorder="1" applyAlignment="1">
      <alignment horizontal="center" vertical="center" textRotation="90" wrapText="1"/>
    </xf>
    <xf numFmtId="0" fontId="56" fillId="24" borderId="78" xfId="0" applyFont="1" applyFill="1" applyBorder="1" applyAlignment="1">
      <alignment horizontal="center" vertical="center" textRotation="90" wrapText="1"/>
    </xf>
    <xf numFmtId="0" fontId="40" fillId="24" borderId="47" xfId="38" applyFont="1" applyFill="1" applyBorder="1" applyAlignment="1">
      <alignment horizontal="left"/>
    </xf>
    <xf numFmtId="0" fontId="40" fillId="24" borderId="44" xfId="38" applyFont="1" applyFill="1" applyBorder="1" applyAlignment="1">
      <alignment horizontal="left"/>
    </xf>
    <xf numFmtId="0" fontId="10" fillId="24" borderId="12" xfId="38" applyFont="1" applyFill="1" applyBorder="1" applyAlignment="1">
      <alignment horizontal="left"/>
    </xf>
    <xf numFmtId="0" fontId="10" fillId="24" borderId="11" xfId="38" applyFont="1" applyFill="1" applyBorder="1" applyAlignment="1">
      <alignment horizontal="left"/>
    </xf>
    <xf numFmtId="0" fontId="56" fillId="24" borderId="13" xfId="0" quotePrefix="1" applyFont="1" applyFill="1" applyBorder="1" applyAlignment="1">
      <alignment horizontal="center" vertical="center" wrapText="1"/>
    </xf>
    <xf numFmtId="0" fontId="56" fillId="24" borderId="19" xfId="0" quotePrefix="1" applyFont="1" applyFill="1" applyBorder="1" applyAlignment="1">
      <alignment horizontal="center" vertical="center" wrapText="1"/>
    </xf>
    <xf numFmtId="0" fontId="56" fillId="24" borderId="45" xfId="0" quotePrefix="1" applyFont="1" applyFill="1" applyBorder="1" applyAlignment="1">
      <alignment horizontal="center" vertical="center" wrapText="1"/>
    </xf>
    <xf numFmtId="0" fontId="56" fillId="24" borderId="21" xfId="0" quotePrefix="1" applyFont="1" applyFill="1" applyBorder="1" applyAlignment="1">
      <alignment horizontal="center" vertical="center" wrapText="1"/>
    </xf>
    <xf numFmtId="0" fontId="56" fillId="24" borderId="55" xfId="0" quotePrefix="1" applyFont="1" applyFill="1" applyBorder="1" applyAlignment="1">
      <alignment horizontal="center" vertical="center" wrapText="1"/>
    </xf>
    <xf numFmtId="0" fontId="56" fillId="24" borderId="54" xfId="0" quotePrefix="1" applyFont="1" applyFill="1" applyBorder="1" applyAlignment="1">
      <alignment horizontal="center" vertical="center" wrapText="1"/>
    </xf>
    <xf numFmtId="0" fontId="56" fillId="24" borderId="12" xfId="0" applyFont="1" applyFill="1" applyBorder="1" applyAlignment="1">
      <alignment horizontal="center" vertical="center" wrapText="1"/>
    </xf>
    <xf numFmtId="0" fontId="56" fillId="24" borderId="11" xfId="0" applyFont="1" applyFill="1" applyBorder="1" applyAlignment="1">
      <alignment horizontal="center" vertical="center" wrapText="1"/>
    </xf>
    <xf numFmtId="0" fontId="56" fillId="24" borderId="60" xfId="0" applyFont="1" applyFill="1" applyBorder="1" applyAlignment="1">
      <alignment horizontal="center" vertical="center" wrapText="1"/>
    </xf>
    <xf numFmtId="0" fontId="56" fillId="24" borderId="45" xfId="0" applyFont="1" applyFill="1" applyBorder="1" applyAlignment="1">
      <alignment horizontal="center" vertical="center" textRotation="90" wrapText="1"/>
    </xf>
    <xf numFmtId="0" fontId="56" fillId="24" borderId="55" xfId="0" applyFont="1" applyFill="1" applyBorder="1" applyAlignment="1">
      <alignment horizontal="center" vertical="center" textRotation="90" wrapText="1"/>
    </xf>
    <xf numFmtId="0" fontId="56" fillId="24" borderId="20" xfId="0" applyFont="1" applyFill="1" applyBorder="1" applyAlignment="1">
      <alignment horizontal="center" vertical="center" wrapText="1"/>
    </xf>
    <xf numFmtId="0" fontId="56" fillId="24" borderId="17" xfId="0" applyFont="1" applyFill="1" applyBorder="1" applyAlignment="1">
      <alignment horizontal="center" vertical="center" wrapText="1"/>
    </xf>
    <xf numFmtId="0" fontId="57" fillId="24" borderId="70" xfId="0" applyFont="1" applyFill="1" applyBorder="1" applyAlignment="1">
      <alignment horizontal="center" vertical="center" textRotation="90" wrapText="1"/>
    </xf>
    <xf numFmtId="0" fontId="57" fillId="24" borderId="63" xfId="0" applyFont="1" applyFill="1" applyBorder="1" applyAlignment="1">
      <alignment horizontal="center" vertical="center" textRotation="90" wrapText="1"/>
    </xf>
    <xf numFmtId="0" fontId="56" fillId="24" borderId="27" xfId="0" applyFont="1" applyFill="1" applyBorder="1" applyAlignment="1">
      <alignment horizontal="center" vertical="center" textRotation="90" wrapText="1"/>
    </xf>
    <xf numFmtId="0" fontId="49" fillId="24" borderId="49" xfId="0" quotePrefix="1" applyFont="1" applyFill="1" applyBorder="1" applyAlignment="1">
      <alignment horizontal="center"/>
    </xf>
    <xf numFmtId="0" fontId="49" fillId="24" borderId="58" xfId="0" quotePrefix="1" applyFont="1" applyFill="1" applyBorder="1" applyAlignment="1">
      <alignment horizontal="center"/>
    </xf>
    <xf numFmtId="0" fontId="49" fillId="24" borderId="59" xfId="0" quotePrefix="1" applyFont="1" applyFill="1" applyBorder="1" applyAlignment="1">
      <alignment horizontal="center"/>
    </xf>
    <xf numFmtId="0" fontId="40" fillId="24" borderId="13" xfId="0" applyFont="1" applyFill="1" applyBorder="1" applyAlignment="1">
      <alignment horizontal="center"/>
    </xf>
    <xf numFmtId="0" fontId="40" fillId="24" borderId="16" xfId="0" applyFont="1" applyFill="1" applyBorder="1" applyAlignment="1">
      <alignment horizontal="center"/>
    </xf>
    <xf numFmtId="0" fontId="40" fillId="24" borderId="30" xfId="0" applyFont="1" applyFill="1" applyBorder="1" applyAlignment="1">
      <alignment horizontal="center"/>
    </xf>
    <xf numFmtId="0" fontId="40" fillId="24" borderId="53" xfId="0" applyFont="1" applyFill="1" applyBorder="1" applyAlignment="1">
      <alignment horizontal="center"/>
    </xf>
    <xf numFmtId="0" fontId="40" fillId="24" borderId="12" xfId="38" applyFont="1" applyFill="1" applyBorder="1" applyAlignment="1">
      <alignment horizontal="center" vertical="center"/>
    </xf>
    <xf numFmtId="0" fontId="40" fillId="24" borderId="11" xfId="38" applyFont="1" applyFill="1" applyBorder="1" applyAlignment="1">
      <alignment horizontal="center" vertical="center"/>
    </xf>
    <xf numFmtId="0" fontId="40" fillId="24" borderId="60" xfId="38" applyFont="1" applyFill="1" applyBorder="1" applyAlignment="1">
      <alignment horizontal="center" vertical="center"/>
    </xf>
    <xf numFmtId="0" fontId="40" fillId="24" borderId="51" xfId="0" applyFont="1" applyFill="1" applyBorder="1" applyAlignment="1">
      <alignment horizontal="left" vertical="center" wrapText="1"/>
    </xf>
    <xf numFmtId="0" fontId="40" fillId="24" borderId="64" xfId="0" applyFont="1" applyFill="1" applyBorder="1" applyAlignment="1">
      <alignment horizontal="left" vertical="center" wrapText="1"/>
    </xf>
    <xf numFmtId="0" fontId="40" fillId="24" borderId="40" xfId="0" applyFont="1" applyFill="1" applyBorder="1" applyAlignment="1">
      <alignment horizontal="left" vertical="center" wrapText="1"/>
    </xf>
    <xf numFmtId="0" fontId="40" fillId="24" borderId="26" xfId="0" applyFont="1" applyFill="1" applyBorder="1" applyAlignment="1">
      <alignment horizontal="left" vertical="center" wrapText="1"/>
    </xf>
    <xf numFmtId="0" fontId="40" fillId="24" borderId="19" xfId="0" applyFont="1" applyFill="1" applyBorder="1" applyAlignment="1">
      <alignment horizontal="center"/>
    </xf>
    <xf numFmtId="0" fontId="40" fillId="24" borderId="75" xfId="0" applyFont="1" applyFill="1" applyBorder="1" applyAlignment="1">
      <alignment horizontal="center"/>
    </xf>
    <xf numFmtId="0" fontId="40" fillId="24" borderId="49" xfId="0" quotePrefix="1" applyNumberFormat="1" applyFont="1" applyFill="1" applyBorder="1" applyAlignment="1">
      <alignment horizontal="center"/>
    </xf>
    <xf numFmtId="0" fontId="40" fillId="24" borderId="58" xfId="0" quotePrefix="1" applyNumberFormat="1" applyFont="1" applyFill="1" applyBorder="1" applyAlignment="1">
      <alignment horizontal="center"/>
    </xf>
    <xf numFmtId="0" fontId="40" fillId="24" borderId="59" xfId="0" quotePrefix="1" applyNumberFormat="1" applyFont="1" applyFill="1" applyBorder="1" applyAlignment="1">
      <alignment horizontal="center"/>
    </xf>
    <xf numFmtId="0" fontId="40" fillId="24" borderId="12" xfId="38" applyFont="1" applyFill="1" applyBorder="1" applyAlignment="1">
      <alignment horizontal="left"/>
    </xf>
    <xf numFmtId="0" fontId="40" fillId="24" borderId="60" xfId="38" applyFont="1" applyFill="1" applyBorder="1" applyAlignment="1">
      <alignment horizontal="left"/>
    </xf>
    <xf numFmtId="0" fontId="10" fillId="24" borderId="49" xfId="0" quotePrefix="1" applyFont="1" applyFill="1" applyBorder="1" applyAlignment="1">
      <alignment horizontal="center"/>
    </xf>
    <xf numFmtId="0" fontId="10" fillId="24" borderId="58" xfId="0" quotePrefix="1" applyFont="1" applyFill="1" applyBorder="1" applyAlignment="1">
      <alignment horizontal="center"/>
    </xf>
    <xf numFmtId="0" fontId="10" fillId="24" borderId="59" xfId="0" quotePrefix="1" applyFont="1" applyFill="1" applyBorder="1" applyAlignment="1">
      <alignment horizontal="center"/>
    </xf>
    <xf numFmtId="0" fontId="8" fillId="24" borderId="0" xfId="38" applyFont="1" applyFill="1" applyAlignment="1">
      <alignment horizontal="left" vertical="center" wrapText="1"/>
    </xf>
    <xf numFmtId="0" fontId="10" fillId="24" borderId="49" xfId="0" applyFont="1" applyFill="1" applyBorder="1" applyAlignment="1">
      <alignment horizontal="center" vertical="center" wrapText="1"/>
    </xf>
    <xf numFmtId="0" fontId="10" fillId="24" borderId="58" xfId="0" applyFont="1" applyFill="1" applyBorder="1" applyAlignment="1">
      <alignment horizontal="center" vertical="center" wrapText="1"/>
    </xf>
    <xf numFmtId="0" fontId="10" fillId="24" borderId="59" xfId="0" applyFont="1" applyFill="1" applyBorder="1" applyAlignment="1">
      <alignment horizontal="center" vertical="center" wrapText="1"/>
    </xf>
    <xf numFmtId="0" fontId="40" fillId="24" borderId="12" xfId="0" applyFont="1" applyFill="1" applyBorder="1" applyAlignment="1">
      <alignment horizontal="center"/>
    </xf>
    <xf numFmtId="0" fontId="40" fillId="24" borderId="11" xfId="0" applyFont="1" applyFill="1" applyBorder="1" applyAlignment="1">
      <alignment horizontal="center"/>
    </xf>
    <xf numFmtId="0" fontId="40" fillId="24" borderId="60" xfId="0" applyFont="1" applyFill="1" applyBorder="1" applyAlignment="1">
      <alignment horizontal="center"/>
    </xf>
    <xf numFmtId="0" fontId="40" fillId="24" borderId="47" xfId="0" applyFont="1" applyFill="1" applyBorder="1" applyAlignment="1">
      <alignment horizontal="center"/>
    </xf>
    <xf numFmtId="0" fontId="40" fillId="24" borderId="37" xfId="0" applyFont="1" applyFill="1" applyBorder="1" applyAlignment="1">
      <alignment horizontal="center"/>
    </xf>
    <xf numFmtId="0" fontId="40" fillId="24" borderId="44" xfId="0" applyFont="1" applyFill="1" applyBorder="1" applyAlignment="1">
      <alignment horizontal="center"/>
    </xf>
    <xf numFmtId="0" fontId="40" fillId="24" borderId="40" xfId="0" applyFont="1" applyFill="1" applyBorder="1" applyAlignment="1">
      <alignment horizontal="center"/>
    </xf>
    <xf numFmtId="0" fontId="40" fillId="24" borderId="26" xfId="0" applyFont="1" applyFill="1" applyBorder="1" applyAlignment="1">
      <alignment horizontal="center"/>
    </xf>
    <xf numFmtId="0" fontId="40" fillId="24" borderId="32" xfId="0" applyFont="1" applyFill="1" applyBorder="1" applyAlignment="1">
      <alignment horizontal="center"/>
    </xf>
    <xf numFmtId="0" fontId="40" fillId="24" borderId="15" xfId="0" applyFont="1" applyFill="1" applyBorder="1" applyAlignment="1">
      <alignment horizontal="center"/>
    </xf>
    <xf numFmtId="0" fontId="40" fillId="24" borderId="14" xfId="0" applyFont="1" applyFill="1" applyBorder="1" applyAlignment="1">
      <alignment horizontal="center"/>
    </xf>
    <xf numFmtId="0" fontId="40" fillId="24" borderId="31" xfId="0" applyFont="1" applyFill="1" applyBorder="1" applyAlignment="1">
      <alignment horizontal="center"/>
    </xf>
    <xf numFmtId="0" fontId="40" fillId="24" borderId="52" xfId="0" applyFont="1" applyFill="1" applyBorder="1" applyAlignment="1">
      <alignment horizontal="center"/>
    </xf>
    <xf numFmtId="0" fontId="40" fillId="24" borderId="63" xfId="0" applyFont="1" applyFill="1" applyBorder="1" applyAlignment="1">
      <alignment horizontal="left" vertical="center"/>
    </xf>
    <xf numFmtId="0" fontId="40" fillId="24" borderId="27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/>
    </xf>
    <xf numFmtId="0" fontId="40" fillId="24" borderId="64" xfId="0" applyFont="1" applyFill="1" applyBorder="1" applyAlignment="1">
      <alignment horizontal="center"/>
    </xf>
    <xf numFmtId="0" fontId="40" fillId="24" borderId="72" xfId="0" applyFont="1" applyFill="1" applyBorder="1" applyAlignment="1">
      <alignment horizontal="center"/>
    </xf>
    <xf numFmtId="0" fontId="10" fillId="24" borderId="51" xfId="0" applyFont="1" applyFill="1" applyBorder="1" applyAlignment="1">
      <alignment horizontal="center" vertical="center" wrapText="1"/>
    </xf>
    <xf numFmtId="0" fontId="10" fillId="24" borderId="64" xfId="0" applyFont="1" applyFill="1" applyBorder="1" applyAlignment="1">
      <alignment horizontal="center" vertical="center" wrapText="1"/>
    </xf>
    <xf numFmtId="0" fontId="10" fillId="24" borderId="72" xfId="0" applyFont="1" applyFill="1" applyBorder="1" applyAlignment="1">
      <alignment horizontal="center" vertical="center" wrapText="1"/>
    </xf>
    <xf numFmtId="0" fontId="40" fillId="24" borderId="51" xfId="0" applyFont="1" applyFill="1" applyBorder="1" applyAlignment="1">
      <alignment horizontal="center" vertical="center"/>
    </xf>
    <xf numFmtId="0" fontId="40" fillId="24" borderId="64" xfId="0" applyFont="1" applyFill="1" applyBorder="1" applyAlignment="1">
      <alignment horizontal="center" vertical="center"/>
    </xf>
    <xf numFmtId="0" fontId="40" fillId="24" borderId="62" xfId="0" applyFont="1" applyFill="1" applyBorder="1" applyAlignment="1">
      <alignment horizontal="center" vertical="center"/>
    </xf>
    <xf numFmtId="0" fontId="40" fillId="24" borderId="0" xfId="0" applyFont="1" applyFill="1" applyBorder="1" applyAlignment="1">
      <alignment horizontal="center" vertical="center"/>
    </xf>
    <xf numFmtId="0" fontId="40" fillId="24" borderId="72" xfId="0" applyFont="1" applyFill="1" applyBorder="1" applyAlignment="1">
      <alignment horizontal="center" vertical="center"/>
    </xf>
    <xf numFmtId="0" fontId="40" fillId="24" borderId="68" xfId="0" applyFont="1" applyFill="1" applyBorder="1" applyAlignment="1">
      <alignment horizontal="center" vertical="center"/>
    </xf>
    <xf numFmtId="0" fontId="40" fillId="24" borderId="70" xfId="0" applyFont="1" applyFill="1" applyBorder="1" applyAlignment="1">
      <alignment vertical="center"/>
    </xf>
    <xf numFmtId="0" fontId="40" fillId="24" borderId="27" xfId="0" applyFont="1" applyFill="1" applyBorder="1" applyAlignment="1">
      <alignment vertical="center"/>
    </xf>
    <xf numFmtId="0" fontId="40" fillId="24" borderId="64" xfId="0" applyFont="1" applyFill="1" applyBorder="1" applyAlignment="1">
      <alignment horizontal="left" wrapText="1"/>
    </xf>
    <xf numFmtId="0" fontId="40" fillId="24" borderId="72" xfId="0" applyFont="1" applyFill="1" applyBorder="1" applyAlignment="1">
      <alignment horizontal="left" wrapText="1"/>
    </xf>
    <xf numFmtId="0" fontId="40" fillId="24" borderId="0" xfId="0" applyFont="1" applyFill="1" applyBorder="1" applyAlignment="1">
      <alignment horizontal="left" wrapText="1"/>
    </xf>
    <xf numFmtId="0" fontId="40" fillId="24" borderId="68" xfId="0" applyFont="1" applyFill="1" applyBorder="1" applyAlignment="1">
      <alignment horizontal="left" wrapText="1"/>
    </xf>
    <xf numFmtId="0" fontId="40" fillId="24" borderId="42" xfId="0" quotePrefix="1" applyFont="1" applyFill="1" applyBorder="1" applyAlignment="1">
      <alignment horizontal="center"/>
    </xf>
    <xf numFmtId="0" fontId="40" fillId="24" borderId="23" xfId="0" quotePrefix="1" applyFont="1" applyFill="1" applyBorder="1" applyAlignment="1">
      <alignment horizontal="center"/>
    </xf>
    <xf numFmtId="0" fontId="40" fillId="24" borderId="56" xfId="0" quotePrefix="1" applyFont="1" applyFill="1" applyBorder="1" applyAlignment="1">
      <alignment horizontal="center"/>
    </xf>
    <xf numFmtId="0" fontId="40" fillId="24" borderId="24" xfId="0" quotePrefix="1" applyFont="1" applyFill="1" applyBorder="1" applyAlignment="1">
      <alignment horizontal="center"/>
    </xf>
    <xf numFmtId="0" fontId="9" fillId="24" borderId="47" xfId="0" applyFont="1" applyFill="1" applyBorder="1" applyAlignment="1">
      <alignment horizontal="center"/>
    </xf>
    <xf numFmtId="0" fontId="9" fillId="24" borderId="37" xfId="0" applyFont="1" applyFill="1" applyBorder="1" applyAlignment="1">
      <alignment horizontal="center"/>
    </xf>
    <xf numFmtId="0" fontId="9" fillId="24" borderId="44" xfId="0" applyFont="1" applyFill="1" applyBorder="1" applyAlignment="1">
      <alignment horizontal="center"/>
    </xf>
    <xf numFmtId="0" fontId="40" fillId="24" borderId="76" xfId="0" quotePrefix="1" applyFont="1" applyFill="1" applyBorder="1" applyAlignment="1">
      <alignment horizontal="center"/>
    </xf>
    <xf numFmtId="0" fontId="40" fillId="24" borderId="35" xfId="0" quotePrefix="1" applyFont="1" applyFill="1" applyBorder="1" applyAlignment="1">
      <alignment horizontal="center"/>
    </xf>
    <xf numFmtId="0" fontId="40" fillId="24" borderId="76" xfId="0" applyFont="1" applyFill="1" applyBorder="1" applyAlignment="1">
      <alignment horizontal="center"/>
    </xf>
    <xf numFmtId="0" fontId="40" fillId="24" borderId="35" xfId="0" applyFont="1" applyFill="1" applyBorder="1" applyAlignment="1">
      <alignment horizontal="center"/>
    </xf>
    <xf numFmtId="0" fontId="40" fillId="24" borderId="55" xfId="0" quotePrefix="1" applyFont="1" applyFill="1" applyBorder="1" applyAlignment="1">
      <alignment horizontal="center"/>
    </xf>
    <xf numFmtId="0" fontId="40" fillId="24" borderId="38" xfId="0" quotePrefix="1" applyFont="1" applyFill="1" applyBorder="1" applyAlignment="1">
      <alignment horizontal="center"/>
    </xf>
    <xf numFmtId="0" fontId="9" fillId="24" borderId="51" xfId="0" applyFont="1" applyFill="1" applyBorder="1" applyAlignment="1">
      <alignment horizontal="center"/>
    </xf>
    <xf numFmtId="0" fontId="9" fillId="24" borderId="64" xfId="0" applyFont="1" applyFill="1" applyBorder="1" applyAlignment="1">
      <alignment horizontal="center"/>
    </xf>
    <xf numFmtId="0" fontId="9" fillId="24" borderId="72" xfId="0" applyFont="1" applyFill="1" applyBorder="1" applyAlignment="1">
      <alignment horizontal="center"/>
    </xf>
    <xf numFmtId="0" fontId="40" fillId="24" borderId="63" xfId="0" quotePrefix="1" applyFont="1" applyFill="1" applyBorder="1" applyAlignment="1">
      <alignment horizontal="center"/>
    </xf>
    <xf numFmtId="0" fontId="49" fillId="24" borderId="76" xfId="0" quotePrefix="1" applyFont="1" applyFill="1" applyBorder="1" applyAlignment="1">
      <alignment horizontal="center"/>
    </xf>
    <xf numFmtId="0" fontId="49" fillId="24" borderId="63" xfId="0" quotePrefix="1" applyFont="1" applyFill="1" applyBorder="1" applyAlignment="1">
      <alignment horizontal="center"/>
    </xf>
    <xf numFmtId="0" fontId="49" fillId="24" borderId="35" xfId="0" quotePrefix="1" applyFont="1" applyFill="1" applyBorder="1" applyAlignment="1">
      <alignment horizontal="center"/>
    </xf>
    <xf numFmtId="0" fontId="49" fillId="24" borderId="18" xfId="0" applyNumberFormat="1" applyFont="1" applyFill="1" applyBorder="1" applyAlignment="1">
      <alignment horizontal="center"/>
    </xf>
    <xf numFmtId="0" fontId="49" fillId="24" borderId="18" xfId="0" quotePrefix="1" applyNumberFormat="1" applyFont="1" applyFill="1" applyBorder="1" applyAlignment="1">
      <alignment horizontal="center"/>
    </xf>
    <xf numFmtId="1" fontId="49" fillId="24" borderId="18" xfId="0" quotePrefix="1" applyNumberFormat="1" applyFont="1" applyFill="1" applyBorder="1" applyAlignment="1">
      <alignment horizontal="center"/>
    </xf>
    <xf numFmtId="0" fontId="40" fillId="24" borderId="46" xfId="0" applyFont="1" applyFill="1" applyBorder="1" applyAlignment="1">
      <alignment horizontal="center"/>
    </xf>
    <xf numFmtId="0" fontId="40" fillId="24" borderId="39" xfId="0" applyFont="1" applyFill="1" applyBorder="1" applyAlignment="1">
      <alignment horizontal="center"/>
    </xf>
    <xf numFmtId="0" fontId="49" fillId="24" borderId="35" xfId="0" quotePrefix="1" applyNumberFormat="1" applyFont="1" applyFill="1" applyBorder="1" applyAlignment="1">
      <alignment horizontal="center"/>
    </xf>
    <xf numFmtId="0" fontId="40" fillId="24" borderId="20" xfId="0" quotePrefix="1" applyNumberFormat="1" applyFont="1" applyFill="1" applyBorder="1" applyAlignment="1">
      <alignment horizontal="center"/>
    </xf>
    <xf numFmtId="0" fontId="40" fillId="24" borderId="17" xfId="0" applyNumberFormat="1" applyFont="1" applyFill="1" applyBorder="1" applyAlignment="1">
      <alignment horizontal="center"/>
    </xf>
    <xf numFmtId="0" fontId="40" fillId="24" borderId="21" xfId="0" quotePrefix="1" applyNumberFormat="1" applyFont="1" applyFill="1" applyBorder="1" applyAlignment="1">
      <alignment horizontal="center"/>
    </xf>
    <xf numFmtId="0" fontId="9" fillId="24" borderId="0" xfId="0" applyFont="1" applyFill="1" applyBorder="1" applyAlignment="1"/>
    <xf numFmtId="0" fontId="10" fillId="24" borderId="38" xfId="0" quotePrefix="1" applyFont="1" applyFill="1" applyBorder="1"/>
    <xf numFmtId="0" fontId="10" fillId="24" borderId="24" xfId="0" applyFont="1" applyFill="1" applyBorder="1"/>
    <xf numFmtId="164" fontId="49" fillId="24" borderId="35" xfId="0" quotePrefix="1" applyNumberFormat="1" applyFont="1" applyFill="1" applyBorder="1" applyAlignment="1">
      <alignment horizontal="right"/>
    </xf>
    <xf numFmtId="164" fontId="49" fillId="24" borderId="35" xfId="0" applyNumberFormat="1" applyFont="1" applyFill="1" applyBorder="1"/>
    <xf numFmtId="0" fontId="40" fillId="24" borderId="45" xfId="0" quotePrefix="1" applyFont="1" applyFill="1" applyBorder="1" applyAlignment="1">
      <alignment horizontal="center" vertical="top"/>
    </xf>
    <xf numFmtId="0" fontId="40" fillId="24" borderId="46" xfId="0" quotePrefix="1" applyFont="1" applyFill="1" applyBorder="1" applyAlignment="1">
      <alignment horizontal="center" vertical="top"/>
    </xf>
    <xf numFmtId="0" fontId="49" fillId="24" borderId="18" xfId="0" quotePrefix="1" applyNumberFormat="1" applyFont="1" applyFill="1" applyBorder="1" applyAlignment="1">
      <alignment horizontal="center" vertical="top"/>
    </xf>
    <xf numFmtId="164" fontId="10" fillId="24" borderId="35" xfId="0" quotePrefix="1" applyNumberFormat="1" applyFont="1" applyFill="1" applyBorder="1" applyAlignment="1">
      <alignment horizontal="right"/>
    </xf>
    <xf numFmtId="164" fontId="10" fillId="24" borderId="35" xfId="0" applyNumberFormat="1" applyFont="1" applyFill="1" applyBorder="1"/>
    <xf numFmtId="1" fontId="10" fillId="24" borderId="59" xfId="0" quotePrefix="1" applyNumberFormat="1" applyFont="1" applyFill="1" applyBorder="1" applyAlignment="1"/>
    <xf numFmtId="0" fontId="40" fillId="24" borderId="49" xfId="0" quotePrefix="1" applyFont="1" applyFill="1" applyBorder="1" applyAlignment="1">
      <alignment horizontal="center"/>
    </xf>
    <xf numFmtId="0" fontId="40" fillId="24" borderId="58" xfId="0" quotePrefix="1" applyFont="1" applyFill="1" applyBorder="1" applyAlignment="1">
      <alignment horizontal="center"/>
    </xf>
    <xf numFmtId="0" fontId="40" fillId="24" borderId="59" xfId="0" quotePrefix="1" applyFont="1" applyFill="1" applyBorder="1" applyAlignment="1">
      <alignment horizontal="center"/>
    </xf>
    <xf numFmtId="0" fontId="49" fillId="24" borderId="60" xfId="0" applyNumberFormat="1" applyFont="1" applyFill="1" applyBorder="1" applyAlignment="1">
      <alignment horizontal="center"/>
    </xf>
    <xf numFmtId="1" fontId="49" fillId="24" borderId="10" xfId="0" applyNumberFormat="1" applyFont="1" applyFill="1" applyBorder="1" applyAlignment="1">
      <alignment horizontal="center"/>
    </xf>
    <xf numFmtId="0" fontId="49" fillId="24" borderId="68" xfId="0" quotePrefix="1" applyNumberFormat="1" applyFont="1" applyFill="1" applyBorder="1" applyAlignment="1">
      <alignment horizontal="center"/>
    </xf>
    <xf numFmtId="1" fontId="49" fillId="24" borderId="63" xfId="0" quotePrefix="1" applyNumberFormat="1" applyFont="1" applyFill="1" applyBorder="1" applyAlignment="1">
      <alignment horizontal="center"/>
    </xf>
    <xf numFmtId="0" fontId="40" fillId="24" borderId="13" xfId="0" quotePrefix="1" applyFont="1" applyFill="1" applyBorder="1" applyAlignment="1">
      <alignment horizontal="center"/>
    </xf>
    <xf numFmtId="0" fontId="49" fillId="24" borderId="73" xfId="0" quotePrefix="1" applyNumberFormat="1" applyFont="1" applyFill="1" applyBorder="1" applyAlignment="1">
      <alignment horizontal="center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133350</xdr:colOff>
      <xdr:row>3</xdr:row>
      <xdr:rowOff>4397</xdr:rowOff>
    </xdr:from>
    <xdr:to>
      <xdr:col>60</xdr:col>
      <xdr:colOff>14044</xdr:colOff>
      <xdr:row>5</xdr:row>
      <xdr:rowOff>114178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04250" y="1350597"/>
          <a:ext cx="2630244" cy="61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2020-21-окуу жылына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набора 2020-21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the recruitment of  the 20</a:t>
          </a:r>
          <a:r>
            <a:rPr lang="ky-KG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ky-KG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r>
            <a:rPr lang="ru-RU" sz="10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476183</xdr:rowOff>
    </xdr:from>
    <xdr:to>
      <xdr:col>12</xdr:col>
      <xdr:colOff>88899</xdr:colOff>
      <xdr:row>11</xdr:row>
      <xdr:rowOff>171450</xdr:rowOff>
    </xdr:to>
    <xdr:sp macro="" textlink="">
      <xdr:nvSpPr>
        <xdr:cNvPr id="27" name="TextBox 26"/>
        <xdr:cNvSpPr txBox="1"/>
      </xdr:nvSpPr>
      <xdr:spPr>
        <a:xfrm>
          <a:off x="0" y="1346133"/>
          <a:ext cx="2178049" cy="1727267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Окуу иштери боюнча проректор</a:t>
          </a:r>
          <a:r>
            <a:rPr lang="ru-RU" sz="1000" b="1" i="0">
              <a:effectLst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учебной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____________Чыныбаев М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.К.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Chynybaev M.K.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"___"________2020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 editAs="oneCell">
    <xdr:from>
      <xdr:col>17</xdr:col>
      <xdr:colOff>9525</xdr:colOff>
      <xdr:row>22</xdr:row>
      <xdr:rowOff>9525</xdr:rowOff>
    </xdr:from>
    <xdr:to>
      <xdr:col>18</xdr:col>
      <xdr:colOff>2931</xdr:colOff>
      <xdr:row>23</xdr:row>
      <xdr:rowOff>2930</xdr:rowOff>
    </xdr:to>
    <xdr:pic>
      <xdr:nvPicPr>
        <xdr:cNvPr id="619377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22</xdr:row>
      <xdr:rowOff>9525</xdr:rowOff>
    </xdr:from>
    <xdr:to>
      <xdr:col>19</xdr:col>
      <xdr:colOff>2931</xdr:colOff>
      <xdr:row>23</xdr:row>
      <xdr:rowOff>2930</xdr:rowOff>
    </xdr:to>
    <xdr:pic>
      <xdr:nvPicPr>
        <xdr:cNvPr id="619378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22</xdr:row>
      <xdr:rowOff>9525</xdr:rowOff>
    </xdr:from>
    <xdr:to>
      <xdr:col>20</xdr:col>
      <xdr:colOff>2929</xdr:colOff>
      <xdr:row>23</xdr:row>
      <xdr:rowOff>2930</xdr:rowOff>
    </xdr:to>
    <xdr:pic>
      <xdr:nvPicPr>
        <xdr:cNvPr id="619379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23</xdr:row>
      <xdr:rowOff>9525</xdr:rowOff>
    </xdr:from>
    <xdr:to>
      <xdr:col>18</xdr:col>
      <xdr:colOff>2931</xdr:colOff>
      <xdr:row>24</xdr:row>
      <xdr:rowOff>9524</xdr:rowOff>
    </xdr:to>
    <xdr:pic>
      <xdr:nvPicPr>
        <xdr:cNvPr id="619380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23</xdr:row>
      <xdr:rowOff>9525</xdr:rowOff>
    </xdr:from>
    <xdr:to>
      <xdr:col>19</xdr:col>
      <xdr:colOff>2931</xdr:colOff>
      <xdr:row>24</xdr:row>
      <xdr:rowOff>9524</xdr:rowOff>
    </xdr:to>
    <xdr:pic>
      <xdr:nvPicPr>
        <xdr:cNvPr id="619381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23</xdr:row>
      <xdr:rowOff>9525</xdr:rowOff>
    </xdr:from>
    <xdr:to>
      <xdr:col>20</xdr:col>
      <xdr:colOff>2929</xdr:colOff>
      <xdr:row>24</xdr:row>
      <xdr:rowOff>9524</xdr:rowOff>
    </xdr:to>
    <xdr:pic>
      <xdr:nvPicPr>
        <xdr:cNvPr id="619382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24</xdr:row>
      <xdr:rowOff>9525</xdr:rowOff>
    </xdr:from>
    <xdr:to>
      <xdr:col>18</xdr:col>
      <xdr:colOff>2931</xdr:colOff>
      <xdr:row>25</xdr:row>
      <xdr:rowOff>9528</xdr:rowOff>
    </xdr:to>
    <xdr:pic>
      <xdr:nvPicPr>
        <xdr:cNvPr id="619383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24</xdr:row>
      <xdr:rowOff>9525</xdr:rowOff>
    </xdr:from>
    <xdr:to>
      <xdr:col>19</xdr:col>
      <xdr:colOff>2931</xdr:colOff>
      <xdr:row>25</xdr:row>
      <xdr:rowOff>9528</xdr:rowOff>
    </xdr:to>
    <xdr:pic>
      <xdr:nvPicPr>
        <xdr:cNvPr id="619384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24</xdr:row>
      <xdr:rowOff>9525</xdr:rowOff>
    </xdr:from>
    <xdr:to>
      <xdr:col>20</xdr:col>
      <xdr:colOff>2929</xdr:colOff>
      <xdr:row>25</xdr:row>
      <xdr:rowOff>9528</xdr:rowOff>
    </xdr:to>
    <xdr:pic>
      <xdr:nvPicPr>
        <xdr:cNvPr id="619385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25</xdr:row>
      <xdr:rowOff>9525</xdr:rowOff>
    </xdr:from>
    <xdr:to>
      <xdr:col>18</xdr:col>
      <xdr:colOff>2931</xdr:colOff>
      <xdr:row>26</xdr:row>
      <xdr:rowOff>9524</xdr:rowOff>
    </xdr:to>
    <xdr:pic>
      <xdr:nvPicPr>
        <xdr:cNvPr id="619386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2578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25</xdr:row>
      <xdr:rowOff>9525</xdr:rowOff>
    </xdr:from>
    <xdr:to>
      <xdr:col>19</xdr:col>
      <xdr:colOff>2931</xdr:colOff>
      <xdr:row>26</xdr:row>
      <xdr:rowOff>9524</xdr:rowOff>
    </xdr:to>
    <xdr:pic>
      <xdr:nvPicPr>
        <xdr:cNvPr id="619387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52578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25</xdr:row>
      <xdr:rowOff>9525</xdr:rowOff>
    </xdr:from>
    <xdr:to>
      <xdr:col>20</xdr:col>
      <xdr:colOff>2929</xdr:colOff>
      <xdr:row>26</xdr:row>
      <xdr:rowOff>9524</xdr:rowOff>
    </xdr:to>
    <xdr:pic>
      <xdr:nvPicPr>
        <xdr:cNvPr id="619388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52578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22</xdr:row>
      <xdr:rowOff>9525</xdr:rowOff>
    </xdr:from>
    <xdr:to>
      <xdr:col>39</xdr:col>
      <xdr:colOff>9524</xdr:colOff>
      <xdr:row>23</xdr:row>
      <xdr:rowOff>2930</xdr:rowOff>
    </xdr:to>
    <xdr:pic>
      <xdr:nvPicPr>
        <xdr:cNvPr id="619389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22</xdr:row>
      <xdr:rowOff>9525</xdr:rowOff>
    </xdr:from>
    <xdr:to>
      <xdr:col>40</xdr:col>
      <xdr:colOff>2931</xdr:colOff>
      <xdr:row>23</xdr:row>
      <xdr:rowOff>2930</xdr:rowOff>
    </xdr:to>
    <xdr:pic>
      <xdr:nvPicPr>
        <xdr:cNvPr id="619390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23</xdr:row>
      <xdr:rowOff>9525</xdr:rowOff>
    </xdr:from>
    <xdr:to>
      <xdr:col>39</xdr:col>
      <xdr:colOff>9524</xdr:colOff>
      <xdr:row>24</xdr:row>
      <xdr:rowOff>9524</xdr:rowOff>
    </xdr:to>
    <xdr:pic>
      <xdr:nvPicPr>
        <xdr:cNvPr id="619391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23</xdr:row>
      <xdr:rowOff>9525</xdr:rowOff>
    </xdr:from>
    <xdr:to>
      <xdr:col>40</xdr:col>
      <xdr:colOff>2931</xdr:colOff>
      <xdr:row>24</xdr:row>
      <xdr:rowOff>9524</xdr:rowOff>
    </xdr:to>
    <xdr:pic>
      <xdr:nvPicPr>
        <xdr:cNvPr id="619392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24</xdr:row>
      <xdr:rowOff>9525</xdr:rowOff>
    </xdr:from>
    <xdr:to>
      <xdr:col>39</xdr:col>
      <xdr:colOff>9524</xdr:colOff>
      <xdr:row>25</xdr:row>
      <xdr:rowOff>9528</xdr:rowOff>
    </xdr:to>
    <xdr:pic>
      <xdr:nvPicPr>
        <xdr:cNvPr id="619393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24</xdr:row>
      <xdr:rowOff>9525</xdr:rowOff>
    </xdr:from>
    <xdr:to>
      <xdr:col>40</xdr:col>
      <xdr:colOff>2931</xdr:colOff>
      <xdr:row>25</xdr:row>
      <xdr:rowOff>9528</xdr:rowOff>
    </xdr:to>
    <xdr:pic>
      <xdr:nvPicPr>
        <xdr:cNvPr id="619394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32</xdr:row>
      <xdr:rowOff>9525</xdr:rowOff>
    </xdr:from>
    <xdr:to>
      <xdr:col>8</xdr:col>
      <xdr:colOff>1731</xdr:colOff>
      <xdr:row>32</xdr:row>
      <xdr:rowOff>160734</xdr:rowOff>
    </xdr:to>
    <xdr:pic>
      <xdr:nvPicPr>
        <xdr:cNvPr id="619395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48450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13</xdr:row>
      <xdr:rowOff>183696</xdr:rowOff>
    </xdr:from>
    <xdr:to>
      <xdr:col>59</xdr:col>
      <xdr:colOff>217244</xdr:colOff>
      <xdr:row>16</xdr:row>
      <xdr:rowOff>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- 4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плана-4 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4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0" name="Line 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1" name="Line 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2" name="Line 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3" name="Line 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4" name="Line 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5" name="Line 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6" name="Line 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7" name="Line 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8" name="Line 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39" name="Line 1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40" name="Line 1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41" name="Line 1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42" name="Line 1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43" name="Line 1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44" name="Line 1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3545" name="Line 16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46" name="Line 1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47" name="Line 1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48" name="Line 1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49" name="Line 2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0" name="Line 2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1" name="Line 2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2" name="Line 2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3" name="Line 2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4" name="Line 2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5" name="Line 2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6" name="Line 2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7" name="Line 2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8" name="Line 2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59" name="Line 3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60" name="Line 3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61" name="Line 3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62" name="Line 3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63" name="Line 34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64" name="Line 3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65" name="Line 3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66" name="Line 3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67" name="Line 3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68" name="Line 3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3569" name="Line 40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70" name="Line 4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71" name="Line 4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72" name="Line 4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73" name="Line 4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74" name="Line 4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75" name="Line 4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76" name="Line 4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3577" name="Line 48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78" name="Line 4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79" name="Line 5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0" name="Line 5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1" name="Line 5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2" name="Line 5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3" name="Line 5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4" name="Line 5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5" name="Line 5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6" name="Line 5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7" name="Line 5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8" name="Line 5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89" name="Line 6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0" name="Line 6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1" name="Line 6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2" name="Line 6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3" name="Line 64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4" name="Line 65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5" name="Line 66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6" name="Line 6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7" name="Line 6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8" name="Line 6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599" name="Line 7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00" name="Line 7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3601" name="Line 72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02" name="Line 7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03" name="Line 7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04" name="Line 7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05" name="Line 7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06" name="Line 7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07" name="Line 7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08" name="Line 7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3609" name="Line 80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0" name="Line 8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1" name="Line 8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2" name="Line 8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3" name="Line 8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4" name="Line 8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5" name="Line 8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6" name="Line 8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7" name="Line 8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8" name="Line 8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19" name="Line 9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0" name="Line 9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1" name="Line 9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2" name="Line 9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3" name="Line 9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4" name="Line 9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5" name="Line 96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6" name="Line 97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7" name="Line 98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8" name="Line 9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29" name="Line 10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30" name="Line 10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31" name="Line 10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32" name="Line 10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3633" name="Line 104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34" name="Line 10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35" name="Line 10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36" name="Line 10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37" name="Line 10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38" name="Line 10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39" name="Line 11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40" name="Line 11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3641" name="Line 112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42" name="Line 11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43" name="Line 11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44" name="Line 11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45" name="Line 11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46" name="Line 11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47" name="Line 11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48" name="Line 11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49" name="Line 12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50" name="Line 12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51" name="Line 12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52" name="Line 12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53" name="Line 12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54" name="Line 12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55" name="Line 12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56" name="Line 12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3657" name="Line 128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3658" name="Line 129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665" name="Line 136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666" name="Line 137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667" name="Line 13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668" name="Line 13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669" name="Line 140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670" name="Line 141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671" name="Line 142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3672" name="Line 143"/>
        <xdr:cNvSpPr>
          <a:spLocks noChangeShapeType="1"/>
        </xdr:cNvSpPr>
      </xdr:nvSpPr>
      <xdr:spPr bwMode="auto">
        <a:xfrm>
          <a:off x="10563225" y="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3673" name="Line 144"/>
        <xdr:cNvSpPr>
          <a:spLocks noChangeShapeType="1"/>
        </xdr:cNvSpPr>
      </xdr:nvSpPr>
      <xdr:spPr bwMode="auto">
        <a:xfrm>
          <a:off x="10563225" y="0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675" name="Line 146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676" name="Line 147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677" name="Line 14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678" name="Line 149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679" name="Line 150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680" name="Line 15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681" name="Line 152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682" name="Line 15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683" name="Line 15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684" name="Line 155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685" name="Line 156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686" name="Line 157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690" name="Line 161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691" name="Line 162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692" name="Line 16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693" name="Line 164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694" name="Line 165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695" name="Line 16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696" name="Line 167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697" name="Line 16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698" name="Line 16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0</xdr:row>
      <xdr:rowOff>0</xdr:rowOff>
    </xdr:from>
    <xdr:to>
      <xdr:col>9</xdr:col>
      <xdr:colOff>104775</xdr:colOff>
      <xdr:row>0</xdr:row>
      <xdr:rowOff>0</xdr:rowOff>
    </xdr:to>
    <xdr:sp macro="" textlink="">
      <xdr:nvSpPr>
        <xdr:cNvPr id="693699" name="Line 170"/>
        <xdr:cNvSpPr>
          <a:spLocks noChangeShapeType="1"/>
        </xdr:cNvSpPr>
      </xdr:nvSpPr>
      <xdr:spPr bwMode="auto">
        <a:xfrm>
          <a:off x="10010775" y="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0</xdr:row>
      <xdr:rowOff>0</xdr:rowOff>
    </xdr:from>
    <xdr:to>
      <xdr:col>9</xdr:col>
      <xdr:colOff>104775</xdr:colOff>
      <xdr:row>0</xdr:row>
      <xdr:rowOff>0</xdr:rowOff>
    </xdr:to>
    <xdr:sp macro="" textlink="">
      <xdr:nvSpPr>
        <xdr:cNvPr id="693700" name="Line 171"/>
        <xdr:cNvSpPr>
          <a:spLocks noChangeShapeType="1"/>
        </xdr:cNvSpPr>
      </xdr:nvSpPr>
      <xdr:spPr bwMode="auto">
        <a:xfrm>
          <a:off x="10010775" y="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0</xdr:row>
      <xdr:rowOff>0</xdr:rowOff>
    </xdr:from>
    <xdr:to>
      <xdr:col>9</xdr:col>
      <xdr:colOff>104775</xdr:colOff>
      <xdr:row>0</xdr:row>
      <xdr:rowOff>0</xdr:rowOff>
    </xdr:to>
    <xdr:sp macro="" textlink="">
      <xdr:nvSpPr>
        <xdr:cNvPr id="693701" name="Line 172"/>
        <xdr:cNvSpPr>
          <a:spLocks noChangeShapeType="1"/>
        </xdr:cNvSpPr>
      </xdr:nvSpPr>
      <xdr:spPr bwMode="auto">
        <a:xfrm>
          <a:off x="10010775" y="0"/>
          <a:ext cx="647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02" name="Line 173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03" name="Line 174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04" name="Line 175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05" name="Line 176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06" name="Line 177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07" name="Line 178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08" name="Line 179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09" name="Line 180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10" name="Line 181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11" name="Line 182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12" name="Line 18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15" name="Line 186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16" name="Line 187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17" name="Line 188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18" name="Line 189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19" name="Line 190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20" name="Line 191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21" name="Line 192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22" name="Line 193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23" name="Line 19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24" name="Line 19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25" name="Line 196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29" name="Line 200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30" name="Line 201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31" name="Line 202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32" name="Line 203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33" name="Line 204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34" name="Line 205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35" name="Line 206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36" name="Line 207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37" name="Line 208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38" name="Line 20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39" name="Line 21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40" name="Line 211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44" name="Line 215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45" name="Line 216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46" name="Line 217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47" name="Line 218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48" name="Line 219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49" name="Line 220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50" name="Line 221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51" name="Line 222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52" name="Line 223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53" name="Line 22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54" name="Line 22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55" name="Line 226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59" name="Line 230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60" name="Line 231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61" name="Line 232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62" name="Line 233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63" name="Line 234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64" name="Line 235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65" name="Line 236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66" name="Line 237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67" name="Line 238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68" name="Line 23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69" name="Line 24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70" name="Line 241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74" name="Line 245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75" name="Line 246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776" name="Line 247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77" name="Line 248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78" name="Line 249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779" name="Line 250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80" name="Line 251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81" name="Line 252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782" name="Line 253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83" name="Line 25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84" name="Line 25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85" name="Line 256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786" name="Line 257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787" name="Line 258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788" name="Line 259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792" name="Line 26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793" name="Line 26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794" name="Line 265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795" name="Line 26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796" name="Line 267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797" name="Line 268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98" name="Line 26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799" name="Line 27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00" name="Line 271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01" name="Line 272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02" name="Line 273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03" name="Line 274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07" name="Line 27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08" name="Line 279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09" name="Line 280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10" name="Line 28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11" name="Line 282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12" name="Line 283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13" name="Line 28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14" name="Line 28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15" name="Line 286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16" name="Line 287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17" name="Line 288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18" name="Line 289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22" name="Line 29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23" name="Line 29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24" name="Line 295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25" name="Line 29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26" name="Line 297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27" name="Line 298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28" name="Line 29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29" name="Line 30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30" name="Line 301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31" name="Line 302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32" name="Line 303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33" name="Line 304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37" name="Line 30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38" name="Line 309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39" name="Line 310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40" name="Line 31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41" name="Line 312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42" name="Line 313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43" name="Line 31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44" name="Line 31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45" name="Line 316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46" name="Line 317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47" name="Line 318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48" name="Line 319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52" name="Line 32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53" name="Line 32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54" name="Line 325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55" name="Line 32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56" name="Line 327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57" name="Line 328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58" name="Line 32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59" name="Line 33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60" name="Line 331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61" name="Line 332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62" name="Line 333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63" name="Line 334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67" name="Line 33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68" name="Line 339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69" name="Line 340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70" name="Line 34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71" name="Line 342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72" name="Line 343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73" name="Line 34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74" name="Line 34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75" name="Line 346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76" name="Line 347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77" name="Line 348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78" name="Line 349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82" name="Line 35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83" name="Line 35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84" name="Line 355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85" name="Line 35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86" name="Line 357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87" name="Line 35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88" name="Line 35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889" name="Line 36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90" name="Line 361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91" name="Line 362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892" name="Line 363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96" name="Line 367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97" name="Line 36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898" name="Line 369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899" name="Line 370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900" name="Line 37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901" name="Line 372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902" name="Line 37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903" name="Line 37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904" name="Line 37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905" name="Line 376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906" name="Line 377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3907" name="Line 378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911" name="Line 382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912" name="Line 38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3913" name="Line 38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914" name="Line 385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915" name="Line 38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3916" name="Line 387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917" name="Line 38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918" name="Line 38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919" name="Line 39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923" name="Line 394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924" name="Line 395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925" name="Line 396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926" name="Line 397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927" name="Line 398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928" name="Line 399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929" name="Line 400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930" name="Line 401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931" name="Line 402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932" name="Line 40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933" name="Line 40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3934" name="Line 40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938" name="Line 409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939" name="Line 410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3940" name="Line 411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941" name="Line 412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942" name="Line 413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3943" name="Line 414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944" name="Line 415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3945" name="Line 416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3946" name="Line 417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3947" name="Line 418"/>
        <xdr:cNvSpPr>
          <a:spLocks noChangeShapeType="1"/>
        </xdr:cNvSpPr>
      </xdr:nvSpPr>
      <xdr:spPr bwMode="auto">
        <a:xfrm flipV="1"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3948" name="Line 419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3949" name="Line 420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953" name="Line 424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3954" name="Line 426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3956" name="Line 428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3958" name="Line 430"/>
        <xdr:cNvSpPr>
          <a:spLocks noChangeShapeType="1"/>
        </xdr:cNvSpPr>
      </xdr:nvSpPr>
      <xdr:spPr bwMode="auto">
        <a:xfrm>
          <a:off x="957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693959" name="Line 431"/>
        <xdr:cNvSpPr>
          <a:spLocks noChangeShapeType="1"/>
        </xdr:cNvSpPr>
      </xdr:nvSpPr>
      <xdr:spPr bwMode="auto">
        <a:xfrm flipV="1">
          <a:off x="1281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3960" name="Line 522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693961" name="Line 523"/>
        <xdr:cNvSpPr>
          <a:spLocks noChangeShapeType="1"/>
        </xdr:cNvSpPr>
      </xdr:nvSpPr>
      <xdr:spPr bwMode="auto">
        <a:xfrm flipV="1">
          <a:off x="9115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3962" name="Line 524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063" name="Текст 657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064" name="Текст 658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065" name="Текст 659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066" name="Текст 660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3967" name="Line 529"/>
        <xdr:cNvSpPr>
          <a:spLocks noChangeShapeType="1"/>
        </xdr:cNvSpPr>
      </xdr:nvSpPr>
      <xdr:spPr bwMode="auto">
        <a:xfrm flipV="1">
          <a:off x="957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10</xdr:col>
      <xdr:colOff>390525</xdr:colOff>
      <xdr:row>0</xdr:row>
      <xdr:rowOff>0</xdr:rowOff>
    </xdr:to>
    <xdr:sp macro="" textlink="">
      <xdr:nvSpPr>
        <xdr:cNvPr id="537071" name="Текст 667"/>
        <xdr:cNvSpPr txBox="1">
          <a:spLocks noChangeArrowheads="1"/>
        </xdr:cNvSpPr>
      </xdr:nvSpPr>
      <xdr:spPr bwMode="auto">
        <a:xfrm>
          <a:off x="9991725" y="171450"/>
          <a:ext cx="3048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22</xdr:col>
      <xdr:colOff>57150</xdr:colOff>
      <xdr:row>0</xdr:row>
      <xdr:rowOff>0</xdr:rowOff>
    </xdr:from>
    <xdr:to>
      <xdr:col>22</xdr:col>
      <xdr:colOff>57150</xdr:colOff>
      <xdr:row>0</xdr:row>
      <xdr:rowOff>0</xdr:rowOff>
    </xdr:to>
    <xdr:sp macro="" textlink="">
      <xdr:nvSpPr>
        <xdr:cNvPr id="693970" name="Line 535"/>
        <xdr:cNvSpPr>
          <a:spLocks noChangeShapeType="1"/>
        </xdr:cNvSpPr>
      </xdr:nvSpPr>
      <xdr:spPr bwMode="auto">
        <a:xfrm flipV="1">
          <a:off x="14773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31</xdr:col>
      <xdr:colOff>0</xdr:colOff>
      <xdr:row>0</xdr:row>
      <xdr:rowOff>0</xdr:rowOff>
    </xdr:to>
    <xdr:sp macro="" textlink="">
      <xdr:nvSpPr>
        <xdr:cNvPr id="537074" name="Текст 677"/>
        <xdr:cNvSpPr txBox="1">
          <a:spLocks noChangeArrowheads="1"/>
        </xdr:cNvSpPr>
      </xdr:nvSpPr>
      <xdr:spPr bwMode="auto">
        <a:xfrm>
          <a:off x="15106650" y="171450"/>
          <a:ext cx="1228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Теор.            обучение</a:t>
          </a:r>
        </a:p>
      </xdr:txBody>
    </xdr:sp>
    <xdr:clientData/>
  </xdr:twoCellAnchor>
  <xdr:twoCellAnchor>
    <xdr:from>
      <xdr:col>31</xdr:col>
      <xdr:colOff>9525</xdr:colOff>
      <xdr:row>0</xdr:row>
      <xdr:rowOff>0</xdr:rowOff>
    </xdr:from>
    <xdr:to>
      <xdr:col>34</xdr:col>
      <xdr:colOff>219075</xdr:colOff>
      <xdr:row>0</xdr:row>
      <xdr:rowOff>0</xdr:rowOff>
    </xdr:to>
    <xdr:sp macro="" textlink="">
      <xdr:nvSpPr>
        <xdr:cNvPr id="537075" name="Текст 678"/>
        <xdr:cNvSpPr txBox="1">
          <a:spLocks noChangeArrowheads="1"/>
        </xdr:cNvSpPr>
      </xdr:nvSpPr>
      <xdr:spPr bwMode="auto">
        <a:xfrm>
          <a:off x="16344900" y="171450"/>
          <a:ext cx="962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Аттестация</a:t>
          </a:r>
        </a:p>
      </xdr:txBody>
    </xdr:sp>
    <xdr:clientData/>
  </xdr:twoCellAnchor>
  <xdr:twoCellAnchor>
    <xdr:from>
      <xdr:col>7</xdr:col>
      <xdr:colOff>9525</xdr:colOff>
      <xdr:row>0</xdr:row>
      <xdr:rowOff>0</xdr:rowOff>
    </xdr:from>
    <xdr:to>
      <xdr:col>14</xdr:col>
      <xdr:colOff>238125</xdr:colOff>
      <xdr:row>0</xdr:row>
      <xdr:rowOff>0</xdr:rowOff>
    </xdr:to>
    <xdr:sp macro="" textlink="">
      <xdr:nvSpPr>
        <xdr:cNvPr id="537076" name="Текст 688"/>
        <xdr:cNvSpPr txBox="1">
          <a:spLocks noChangeArrowheads="1"/>
        </xdr:cNvSpPr>
      </xdr:nvSpPr>
      <xdr:spPr bwMode="auto">
        <a:xfrm>
          <a:off x="8467725" y="171450"/>
          <a:ext cx="3000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</a:t>
          </a:r>
        </a:p>
      </xdr:txBody>
    </xdr:sp>
    <xdr:clientData/>
  </xdr:twoCellAnchor>
  <xdr:twoCellAnchor>
    <xdr:from>
      <xdr:col>15</xdr:col>
      <xdr:colOff>9525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37078" name="Текст 693"/>
        <xdr:cNvSpPr txBox="1">
          <a:spLocks noChangeArrowheads="1"/>
        </xdr:cNvSpPr>
      </xdr:nvSpPr>
      <xdr:spPr bwMode="auto">
        <a:xfrm>
          <a:off x="11610975" y="171450"/>
          <a:ext cx="1266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15</xdr:col>
      <xdr:colOff>9525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37079" name="Текст 694"/>
        <xdr:cNvSpPr txBox="1">
          <a:spLocks noChangeArrowheads="1"/>
        </xdr:cNvSpPr>
      </xdr:nvSpPr>
      <xdr:spPr bwMode="auto">
        <a:xfrm>
          <a:off x="11610975" y="171450"/>
          <a:ext cx="1266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нед.       аттест.</a:t>
          </a:r>
        </a:p>
      </xdr:txBody>
    </xdr:sp>
    <xdr:clientData/>
  </xdr:twoCellAnchor>
  <xdr:twoCellAnchor>
    <xdr:from>
      <xdr:col>15</xdr:col>
      <xdr:colOff>9525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37080" name="Текст 695"/>
        <xdr:cNvSpPr txBox="1">
          <a:spLocks noChangeArrowheads="1"/>
        </xdr:cNvSpPr>
      </xdr:nvSpPr>
      <xdr:spPr bwMode="auto">
        <a:xfrm>
          <a:off x="11610975" y="171450"/>
          <a:ext cx="1266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нед.       аттест.</a:t>
          </a:r>
        </a:p>
      </xdr:txBody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537082" name="Текст 697"/>
        <xdr:cNvSpPr txBox="1">
          <a:spLocks noChangeArrowheads="1"/>
        </xdr:cNvSpPr>
      </xdr:nvSpPr>
      <xdr:spPr bwMode="auto">
        <a:xfrm>
          <a:off x="8467725" y="171450"/>
          <a:ext cx="4191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38100</xdr:colOff>
      <xdr:row>0</xdr:row>
      <xdr:rowOff>0</xdr:rowOff>
    </xdr:to>
    <xdr:sp macro="" textlink="">
      <xdr:nvSpPr>
        <xdr:cNvPr id="537083" name="Текст 698"/>
        <xdr:cNvSpPr txBox="1">
          <a:spLocks noChangeArrowheads="1"/>
        </xdr:cNvSpPr>
      </xdr:nvSpPr>
      <xdr:spPr bwMode="auto">
        <a:xfrm>
          <a:off x="8886825" y="171450"/>
          <a:ext cx="6286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37085" name="Текст 700"/>
        <xdr:cNvSpPr txBox="1">
          <a:spLocks noChangeArrowheads="1"/>
        </xdr:cNvSpPr>
      </xdr:nvSpPr>
      <xdr:spPr bwMode="auto">
        <a:xfrm>
          <a:off x="9982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Индивид.занят.</a:t>
          </a:r>
        </a:p>
      </xdr:txBody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409575</xdr:colOff>
      <xdr:row>0</xdr:row>
      <xdr:rowOff>0</xdr:rowOff>
    </xdr:to>
    <xdr:sp macro="" textlink="">
      <xdr:nvSpPr>
        <xdr:cNvPr id="693990" name="Line 570"/>
        <xdr:cNvSpPr>
          <a:spLocks noChangeShapeType="1"/>
        </xdr:cNvSpPr>
      </xdr:nvSpPr>
      <xdr:spPr bwMode="auto">
        <a:xfrm flipV="1">
          <a:off x="9029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0</xdr:row>
      <xdr:rowOff>0</xdr:rowOff>
    </xdr:from>
    <xdr:to>
      <xdr:col>8</xdr:col>
      <xdr:colOff>152400</xdr:colOff>
      <xdr:row>0</xdr:row>
      <xdr:rowOff>0</xdr:rowOff>
    </xdr:to>
    <xdr:sp macro="" textlink="">
      <xdr:nvSpPr>
        <xdr:cNvPr id="693991" name="Line 571"/>
        <xdr:cNvSpPr>
          <a:spLocks noChangeShapeType="1"/>
        </xdr:cNvSpPr>
      </xdr:nvSpPr>
      <xdr:spPr bwMode="auto">
        <a:xfrm flipH="1" flipV="1">
          <a:off x="101536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3992" name="Line 585"/>
        <xdr:cNvSpPr>
          <a:spLocks noChangeShapeType="1"/>
        </xdr:cNvSpPr>
      </xdr:nvSpPr>
      <xdr:spPr bwMode="auto">
        <a:xfrm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161925</xdr:colOff>
      <xdr:row>0</xdr:row>
      <xdr:rowOff>0</xdr:rowOff>
    </xdr:from>
    <xdr:to>
      <xdr:col>11</xdr:col>
      <xdr:colOff>161925</xdr:colOff>
      <xdr:row>0</xdr:row>
      <xdr:rowOff>0</xdr:rowOff>
    </xdr:to>
    <xdr:sp macro="" textlink="">
      <xdr:nvSpPr>
        <xdr:cNvPr id="693993" name="Line 586"/>
        <xdr:cNvSpPr>
          <a:spLocks noChangeShapeType="1"/>
        </xdr:cNvSpPr>
      </xdr:nvSpPr>
      <xdr:spPr bwMode="auto">
        <a:xfrm>
          <a:off x="11458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161925</xdr:colOff>
      <xdr:row>0</xdr:row>
      <xdr:rowOff>0</xdr:rowOff>
    </xdr:from>
    <xdr:to>
      <xdr:col>14</xdr:col>
      <xdr:colOff>161925</xdr:colOff>
      <xdr:row>0</xdr:row>
      <xdr:rowOff>0</xdr:rowOff>
    </xdr:to>
    <xdr:sp macro="" textlink="">
      <xdr:nvSpPr>
        <xdr:cNvPr id="693994" name="Line 587"/>
        <xdr:cNvSpPr>
          <a:spLocks noChangeShapeType="1"/>
        </xdr:cNvSpPr>
      </xdr:nvSpPr>
      <xdr:spPr bwMode="auto">
        <a:xfrm>
          <a:off x="12420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0</xdr:row>
      <xdr:rowOff>0</xdr:rowOff>
    </xdr:from>
    <xdr:to>
      <xdr:col>18</xdr:col>
      <xdr:colOff>28575</xdr:colOff>
      <xdr:row>0</xdr:row>
      <xdr:rowOff>0</xdr:rowOff>
    </xdr:to>
    <xdr:sp macro="" textlink="">
      <xdr:nvSpPr>
        <xdr:cNvPr id="693995" name="Line 588"/>
        <xdr:cNvSpPr>
          <a:spLocks noChangeShapeType="1"/>
        </xdr:cNvSpPr>
      </xdr:nvSpPr>
      <xdr:spPr bwMode="auto">
        <a:xfrm>
          <a:off x="13506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95250</xdr:colOff>
      <xdr:row>0</xdr:row>
      <xdr:rowOff>0</xdr:rowOff>
    </xdr:from>
    <xdr:to>
      <xdr:col>21</xdr:col>
      <xdr:colOff>95250</xdr:colOff>
      <xdr:row>0</xdr:row>
      <xdr:rowOff>0</xdr:rowOff>
    </xdr:to>
    <xdr:sp macro="" textlink="">
      <xdr:nvSpPr>
        <xdr:cNvPr id="693996" name="Line 589"/>
        <xdr:cNvSpPr>
          <a:spLocks noChangeShapeType="1"/>
        </xdr:cNvSpPr>
      </xdr:nvSpPr>
      <xdr:spPr bwMode="auto">
        <a:xfrm>
          <a:off x="14430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200025</xdr:colOff>
      <xdr:row>0</xdr:row>
      <xdr:rowOff>0</xdr:rowOff>
    </xdr:from>
    <xdr:to>
      <xdr:col>22</xdr:col>
      <xdr:colOff>76200</xdr:colOff>
      <xdr:row>0</xdr:row>
      <xdr:rowOff>0</xdr:rowOff>
    </xdr:to>
    <xdr:sp macro="" textlink="">
      <xdr:nvSpPr>
        <xdr:cNvPr id="693997" name="Line 591"/>
        <xdr:cNvSpPr>
          <a:spLocks noChangeShapeType="1"/>
        </xdr:cNvSpPr>
      </xdr:nvSpPr>
      <xdr:spPr bwMode="auto">
        <a:xfrm>
          <a:off x="14249400" y="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3998" name="Line 592"/>
        <xdr:cNvSpPr>
          <a:spLocks noChangeShapeType="1"/>
        </xdr:cNvSpPr>
      </xdr:nvSpPr>
      <xdr:spPr bwMode="auto">
        <a:xfrm>
          <a:off x="957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3999" name="Line 593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694000" name="Line 594"/>
        <xdr:cNvSpPr>
          <a:spLocks noChangeShapeType="1"/>
        </xdr:cNvSpPr>
      </xdr:nvSpPr>
      <xdr:spPr bwMode="auto">
        <a:xfrm flipV="1">
          <a:off x="9115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001" name="Line 595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4002" name="Line 596"/>
        <xdr:cNvSpPr>
          <a:spLocks noChangeShapeType="1"/>
        </xdr:cNvSpPr>
      </xdr:nvSpPr>
      <xdr:spPr bwMode="auto">
        <a:xfrm flipV="1">
          <a:off x="957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381000</xdr:colOff>
      <xdr:row>0</xdr:row>
      <xdr:rowOff>0</xdr:rowOff>
    </xdr:to>
    <xdr:sp macro="" textlink="">
      <xdr:nvSpPr>
        <xdr:cNvPr id="537119" name="Текст 824"/>
        <xdr:cNvSpPr txBox="1">
          <a:spLocks noChangeArrowheads="1"/>
        </xdr:cNvSpPr>
      </xdr:nvSpPr>
      <xdr:spPr bwMode="auto">
        <a:xfrm>
          <a:off x="9982200" y="171450"/>
          <a:ext cx="3143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537121" name="Текст 828"/>
        <xdr:cNvSpPr txBox="1">
          <a:spLocks noChangeArrowheads="1"/>
        </xdr:cNvSpPr>
      </xdr:nvSpPr>
      <xdr:spPr bwMode="auto">
        <a:xfrm>
          <a:off x="8458200" y="171450"/>
          <a:ext cx="4286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37124" name="Текст 831"/>
        <xdr:cNvSpPr txBox="1">
          <a:spLocks noChangeArrowheads="1"/>
        </xdr:cNvSpPr>
      </xdr:nvSpPr>
      <xdr:spPr bwMode="auto">
        <a:xfrm>
          <a:off x="9982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Индивид.занят.</a:t>
          </a:r>
        </a:p>
      </xdr:txBody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008" name="Line 608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009" name="Line 609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010" name="Line 610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011" name="Line 611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12" name="Line 61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13" name="Line 61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14" name="Line 614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15" name="Line 61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16" name="Line 61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17" name="Line 61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18" name="Line 61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19" name="Line 61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4020" name="Line 620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21" name="Line 62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22" name="Line 62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23" name="Line 62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24" name="Line 62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25" name="Line 62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26" name="Line 62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27" name="Line 62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028" name="Line 628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29" name="Line 62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0" name="Line 63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1" name="Line 63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2" name="Line 63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3" name="Line 63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4" name="Line 63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5" name="Line 63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6" name="Line 63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7" name="Line 63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8" name="Line 63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39" name="Line 63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40" name="Line 64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41" name="Line 64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42" name="Line 64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43" name="Line 64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4044" name="Line 644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045" name="Line 645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052" name="Line 65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53" name="Line 65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54" name="Line 65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55" name="Line 65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4056" name="Line 656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4057" name="Line 657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4058" name="Line 658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062" name="Line 662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063" name="Line 66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064" name="Line 66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065" name="Line 665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066" name="Line 66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067" name="Line 667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68" name="Line 66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69" name="Line 66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70" name="Line 67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4071" name="Line 671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8</xdr:col>
      <xdr:colOff>104775</xdr:colOff>
      <xdr:row>0</xdr:row>
      <xdr:rowOff>0</xdr:rowOff>
    </xdr:to>
    <xdr:sp macro="" textlink="">
      <xdr:nvSpPr>
        <xdr:cNvPr id="694072" name="Line 672"/>
        <xdr:cNvSpPr>
          <a:spLocks noChangeShapeType="1"/>
        </xdr:cNvSpPr>
      </xdr:nvSpPr>
      <xdr:spPr bwMode="auto">
        <a:xfrm>
          <a:off x="9582150" y="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076" name="Line 677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077" name="Line 67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078" name="Line 679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079" name="Line 680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080" name="Line 68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081" name="Line 682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82" name="Line 68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83" name="Line 68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84" name="Line 68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085" name="Line 689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086" name="Line 690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087" name="Line 691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088" name="Line 692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089" name="Line 693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090" name="Line 694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091" name="Line 695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092" name="Line 696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093" name="Line 697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94" name="Line 69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095" name="Line 69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096" name="Line 702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097" name="Line 703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098" name="Line 704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099" name="Line 705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00" name="Line 706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01" name="Line 707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02" name="Line 70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03" name="Line 70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04" name="Line 713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05" name="Line 714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06" name="Line 715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07" name="Line 716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08" name="Line 717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09" name="Line 718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10" name="Line 719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11" name="Line 720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12" name="Line 721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13" name="Line 722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14" name="Line 72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15" name="Line 72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16" name="Line 728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17" name="Line 729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18" name="Line 730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19" name="Line 731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20" name="Line 732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21" name="Line 733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22" name="Line 734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23" name="Line 73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24" name="Line 736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25" name="Line 737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26" name="Line 741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27" name="Line 742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28" name="Line 743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29" name="Line 744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30" name="Line 745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31" name="Line 746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32" name="Line 747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33" name="Line 748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34" name="Line 749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35" name="Line 75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36" name="Line 751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37" name="Line 752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38" name="Line 756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39" name="Line 757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140" name="Line 758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41" name="Line 759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142" name="Line 760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43" name="Line 761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144" name="Line 762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45" name="Line 76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46" name="Line 76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47" name="Line 76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49" name="Line 772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50" name="Line 77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51" name="Line 77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52" name="Line 775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53" name="Line 77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54" name="Line 777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55" name="Line 77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56" name="Line 77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57" name="Line 78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58" name="Line 787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59" name="Line 78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60" name="Line 789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61" name="Line 790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62" name="Line 79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63" name="Line 792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64" name="Line 79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65" name="Line 79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66" name="Line 79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67" name="Line 802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68" name="Line 80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69" name="Line 80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70" name="Line 805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71" name="Line 80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72" name="Line 807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73" name="Line 80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74" name="Line 80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75" name="Line 81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76" name="Line 817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77" name="Line 81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78" name="Line 819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79" name="Line 820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80" name="Line 82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81" name="Line 822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82" name="Line 82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83" name="Line 82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84" name="Line 82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85" name="Line 832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86" name="Line 83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87" name="Line 83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88" name="Line 835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89" name="Line 83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90" name="Line 837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91" name="Line 83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92" name="Line 83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193" name="Line 840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94" name="Line 847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95" name="Line 84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196" name="Line 849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97" name="Line 850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98" name="Line 85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199" name="Line 852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00" name="Line 85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01" name="Line 85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02" name="Line 855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203" name="Line 862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204" name="Line 86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205" name="Line 864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206" name="Line 865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207" name="Line 86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08" name="Line 867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09" name="Line 86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10" name="Line 86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211" name="Line 876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212" name="Line 877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213" name="Line 878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214" name="Line 879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215" name="Line 880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216" name="Line 881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17" name="Line 882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18" name="Line 88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19" name="Line 88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220" name="Line 891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221" name="Line 892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104775</xdr:colOff>
      <xdr:row>0</xdr:row>
      <xdr:rowOff>0</xdr:rowOff>
    </xdr:to>
    <xdr:sp macro="" textlink="">
      <xdr:nvSpPr>
        <xdr:cNvPr id="694222" name="Line 893"/>
        <xdr:cNvSpPr>
          <a:spLocks noChangeShapeType="1"/>
        </xdr:cNvSpPr>
      </xdr:nvSpPr>
      <xdr:spPr bwMode="auto">
        <a:xfrm>
          <a:off x="110109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223" name="Line 894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224" name="Line 895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694225" name="Line 896"/>
        <xdr:cNvSpPr>
          <a:spLocks noChangeShapeType="1"/>
        </xdr:cNvSpPr>
      </xdr:nvSpPr>
      <xdr:spPr bwMode="auto">
        <a:xfrm>
          <a:off x="1160145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26" name="Line 897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27" name="Line 898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28" name="Line 899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229" name="Line 903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230" name="Line 904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231" name="Line 905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232" name="Line 906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233" name="Line 907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234" name="Line 908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235" name="Line 909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236" name="Line 910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237" name="Line 911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38" name="Line 912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39" name="Line 913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104775</xdr:colOff>
      <xdr:row>0</xdr:row>
      <xdr:rowOff>0</xdr:rowOff>
    </xdr:to>
    <xdr:sp macro="" textlink="">
      <xdr:nvSpPr>
        <xdr:cNvPr id="694240" name="Line 914"/>
        <xdr:cNvSpPr>
          <a:spLocks noChangeShapeType="1"/>
        </xdr:cNvSpPr>
      </xdr:nvSpPr>
      <xdr:spPr bwMode="auto">
        <a:xfrm>
          <a:off x="957262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241" name="Line 918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242" name="Line 919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104775</xdr:colOff>
      <xdr:row>0</xdr:row>
      <xdr:rowOff>0</xdr:rowOff>
    </xdr:to>
    <xdr:sp macro="" textlink="">
      <xdr:nvSpPr>
        <xdr:cNvPr id="694243" name="Line 920"/>
        <xdr:cNvSpPr>
          <a:spLocks noChangeShapeType="1"/>
        </xdr:cNvSpPr>
      </xdr:nvSpPr>
      <xdr:spPr bwMode="auto">
        <a:xfrm>
          <a:off x="11001375" y="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244" name="Line 921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245" name="Line 922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694246" name="Line 923"/>
        <xdr:cNvSpPr>
          <a:spLocks noChangeShapeType="1"/>
        </xdr:cNvSpPr>
      </xdr:nvSpPr>
      <xdr:spPr bwMode="auto">
        <a:xfrm>
          <a:off x="11306175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247" name="Line 924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104775</xdr:colOff>
      <xdr:row>0</xdr:row>
      <xdr:rowOff>0</xdr:rowOff>
    </xdr:to>
    <xdr:sp macro="" textlink="">
      <xdr:nvSpPr>
        <xdr:cNvPr id="694248" name="Line 925"/>
        <xdr:cNvSpPr>
          <a:spLocks noChangeShapeType="1"/>
        </xdr:cNvSpPr>
      </xdr:nvSpPr>
      <xdr:spPr bwMode="auto">
        <a:xfrm>
          <a:off x="11896725" y="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4249" name="Line 926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4250" name="Line 927"/>
        <xdr:cNvSpPr>
          <a:spLocks noChangeShapeType="1"/>
        </xdr:cNvSpPr>
      </xdr:nvSpPr>
      <xdr:spPr bwMode="auto">
        <a:xfrm flipV="1"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4251" name="Line 928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4252" name="Line 929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255" name="Line 93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256" name="Line 934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258" name="Line 936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694260" name="Line 938"/>
        <xdr:cNvSpPr>
          <a:spLocks noChangeShapeType="1"/>
        </xdr:cNvSpPr>
      </xdr:nvSpPr>
      <xdr:spPr bwMode="auto">
        <a:xfrm flipV="1">
          <a:off x="1281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456" name="Текст 1163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457" name="Текст 1164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458" name="Текст 1165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459" name="Текст 1166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22</xdr:col>
      <xdr:colOff>57150</xdr:colOff>
      <xdr:row>0</xdr:row>
      <xdr:rowOff>0</xdr:rowOff>
    </xdr:from>
    <xdr:to>
      <xdr:col>22</xdr:col>
      <xdr:colOff>57150</xdr:colOff>
      <xdr:row>0</xdr:row>
      <xdr:rowOff>0</xdr:rowOff>
    </xdr:to>
    <xdr:sp macro="" textlink="">
      <xdr:nvSpPr>
        <xdr:cNvPr id="694265" name="Line 943"/>
        <xdr:cNvSpPr>
          <a:spLocks noChangeShapeType="1"/>
        </xdr:cNvSpPr>
      </xdr:nvSpPr>
      <xdr:spPr bwMode="auto">
        <a:xfrm flipV="1">
          <a:off x="14773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537461" name="Текст 1168"/>
        <xdr:cNvSpPr txBox="1">
          <a:spLocks noChangeArrowheads="1"/>
        </xdr:cNvSpPr>
      </xdr:nvSpPr>
      <xdr:spPr bwMode="auto">
        <a:xfrm>
          <a:off x="15106650" y="171450"/>
          <a:ext cx="704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Теор.            обучен.</a:t>
          </a:r>
        </a:p>
      </xdr:txBody>
    </xdr:sp>
    <xdr:clientData/>
  </xdr:twoCellAnchor>
  <xdr:twoCellAnchor>
    <xdr:from>
      <xdr:col>29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537462" name="Текст 1169"/>
        <xdr:cNvSpPr txBox="1">
          <a:spLocks noChangeArrowheads="1"/>
        </xdr:cNvSpPr>
      </xdr:nvSpPr>
      <xdr:spPr bwMode="auto">
        <a:xfrm>
          <a:off x="15811500" y="171450"/>
          <a:ext cx="7620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Аттеста ция</a:t>
          </a:r>
        </a:p>
      </xdr:txBody>
    </xdr:sp>
    <xdr:clientData/>
  </xdr:twoCellAnchor>
  <xdr:twoCellAnchor>
    <xdr:from>
      <xdr:col>32</xdr:col>
      <xdr:colOff>9525</xdr:colOff>
      <xdr:row>0</xdr:row>
      <xdr:rowOff>0</xdr:rowOff>
    </xdr:from>
    <xdr:to>
      <xdr:col>35</xdr:col>
      <xdr:colOff>0</xdr:colOff>
      <xdr:row>0</xdr:row>
      <xdr:rowOff>0</xdr:rowOff>
    </xdr:to>
    <xdr:sp macro="" textlink="">
      <xdr:nvSpPr>
        <xdr:cNvPr id="537463" name="Текст 1170"/>
        <xdr:cNvSpPr txBox="1">
          <a:spLocks noChangeArrowheads="1"/>
        </xdr:cNvSpPr>
      </xdr:nvSpPr>
      <xdr:spPr bwMode="auto">
        <a:xfrm>
          <a:off x="16583025" y="171450"/>
          <a:ext cx="723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Учеб.       практика</a:t>
          </a:r>
        </a:p>
      </xdr:txBody>
    </xdr:sp>
    <xdr:clientData/>
  </xdr:twoCellAnchor>
  <xdr:twoCellAnchor>
    <xdr:from>
      <xdr:col>13</xdr:col>
      <xdr:colOff>66675</xdr:colOff>
      <xdr:row>0</xdr:row>
      <xdr:rowOff>0</xdr:rowOff>
    </xdr:from>
    <xdr:to>
      <xdr:col>17</xdr:col>
      <xdr:colOff>47625</xdr:colOff>
      <xdr:row>0</xdr:row>
      <xdr:rowOff>0</xdr:rowOff>
    </xdr:to>
    <xdr:sp macro="" textlink="">
      <xdr:nvSpPr>
        <xdr:cNvPr id="537465" name="Текст 1172"/>
        <xdr:cNvSpPr txBox="1">
          <a:spLocks noChangeArrowheads="1"/>
        </xdr:cNvSpPr>
      </xdr:nvSpPr>
      <xdr:spPr bwMode="auto">
        <a:xfrm>
          <a:off x="10925175" y="171450"/>
          <a:ext cx="1314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3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3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нед.       аттест.</a:t>
          </a:r>
        </a:p>
      </xdr:txBody>
    </xdr:sp>
    <xdr:clientData/>
  </xdr:twoCellAnchor>
  <xdr:twoCellAnchor>
    <xdr:from>
      <xdr:col>13</xdr:col>
      <xdr:colOff>66675</xdr:colOff>
      <xdr:row>0</xdr:row>
      <xdr:rowOff>0</xdr:rowOff>
    </xdr:from>
    <xdr:to>
      <xdr:col>17</xdr:col>
      <xdr:colOff>47625</xdr:colOff>
      <xdr:row>0</xdr:row>
      <xdr:rowOff>0</xdr:rowOff>
    </xdr:to>
    <xdr:sp macro="" textlink="">
      <xdr:nvSpPr>
        <xdr:cNvPr id="537466" name="Текст 1173"/>
        <xdr:cNvSpPr txBox="1">
          <a:spLocks noChangeArrowheads="1"/>
        </xdr:cNvSpPr>
      </xdr:nvSpPr>
      <xdr:spPr bwMode="auto">
        <a:xfrm>
          <a:off x="10925175" y="171450"/>
          <a:ext cx="1314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3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3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нед.       аттест.</a:t>
          </a:r>
        </a:p>
      </xdr:txBody>
    </xdr:sp>
    <xdr:clientData/>
  </xdr:twoCellAnchor>
  <xdr:twoCellAnchor>
    <xdr:from>
      <xdr:col>13</xdr:col>
      <xdr:colOff>66675</xdr:colOff>
      <xdr:row>0</xdr:row>
      <xdr:rowOff>0</xdr:rowOff>
    </xdr:from>
    <xdr:to>
      <xdr:col>17</xdr:col>
      <xdr:colOff>47625</xdr:colOff>
      <xdr:row>0</xdr:row>
      <xdr:rowOff>0</xdr:rowOff>
    </xdr:to>
    <xdr:sp macro="" textlink="">
      <xdr:nvSpPr>
        <xdr:cNvPr id="537467" name="Текст 1174"/>
        <xdr:cNvSpPr txBox="1">
          <a:spLocks noChangeArrowheads="1"/>
        </xdr:cNvSpPr>
      </xdr:nvSpPr>
      <xdr:spPr bwMode="auto">
        <a:xfrm>
          <a:off x="10925175" y="171450"/>
          <a:ext cx="1314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3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3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нед.       аттест.</a:t>
          </a:r>
        </a:p>
      </xdr:txBody>
    </xdr:sp>
    <xdr:clientData/>
  </xdr:twoCellAnchor>
  <xdr:twoCellAnchor>
    <xdr:from>
      <xdr:col>11</xdr:col>
      <xdr:colOff>95250</xdr:colOff>
      <xdr:row>0</xdr:row>
      <xdr:rowOff>0</xdr:rowOff>
    </xdr:from>
    <xdr:to>
      <xdr:col>14</xdr:col>
      <xdr:colOff>161925</xdr:colOff>
      <xdr:row>0</xdr:row>
      <xdr:rowOff>0</xdr:rowOff>
    </xdr:to>
    <xdr:sp macro="" textlink="">
      <xdr:nvSpPr>
        <xdr:cNvPr id="537468" name="Текст 1175"/>
        <xdr:cNvSpPr txBox="1">
          <a:spLocks noChangeArrowheads="1"/>
        </xdr:cNvSpPr>
      </xdr:nvSpPr>
      <xdr:spPr bwMode="auto">
        <a:xfrm>
          <a:off x="10391775" y="171450"/>
          <a:ext cx="1000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3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3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нед.       аттест.</a:t>
          </a:r>
        </a:p>
      </xdr:txBody>
    </xdr:sp>
    <xdr:clientData/>
  </xdr:twoCellAnchor>
  <xdr:twoCellAnchor>
    <xdr:from>
      <xdr:col>17</xdr:col>
      <xdr:colOff>57150</xdr:colOff>
      <xdr:row>0</xdr:row>
      <xdr:rowOff>0</xdr:rowOff>
    </xdr:from>
    <xdr:to>
      <xdr:col>18</xdr:col>
      <xdr:colOff>152400</xdr:colOff>
      <xdr:row>0</xdr:row>
      <xdr:rowOff>0</xdr:rowOff>
    </xdr:to>
    <xdr:sp macro="" textlink="">
      <xdr:nvSpPr>
        <xdr:cNvPr id="537478" name="Текст 1189"/>
        <xdr:cNvSpPr txBox="1">
          <a:spLocks noChangeArrowheads="1"/>
        </xdr:cNvSpPr>
      </xdr:nvSpPr>
      <xdr:spPr bwMode="auto">
        <a:xfrm>
          <a:off x="12249150" y="17145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2 н. ГА</a:t>
          </a:r>
        </a:p>
      </xdr:txBody>
    </xdr:sp>
    <xdr:clientData/>
  </xdr:twoCellAnchor>
  <xdr:twoCellAnchor>
    <xdr:from>
      <xdr:col>14</xdr:col>
      <xdr:colOff>171450</xdr:colOff>
      <xdr:row>0</xdr:row>
      <xdr:rowOff>0</xdr:rowOff>
    </xdr:from>
    <xdr:to>
      <xdr:col>17</xdr:col>
      <xdr:colOff>57150</xdr:colOff>
      <xdr:row>0</xdr:row>
      <xdr:rowOff>0</xdr:rowOff>
    </xdr:to>
    <xdr:sp macro="" textlink="">
      <xdr:nvSpPr>
        <xdr:cNvPr id="537480" name="Текст 1191"/>
        <xdr:cNvSpPr txBox="1">
          <a:spLocks noChangeArrowheads="1"/>
        </xdr:cNvSpPr>
      </xdr:nvSpPr>
      <xdr:spPr bwMode="auto">
        <a:xfrm>
          <a:off x="11401425" y="171450"/>
          <a:ext cx="847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</a:t>
          </a:r>
        </a:p>
      </xdr:txBody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409575</xdr:colOff>
      <xdr:row>0</xdr:row>
      <xdr:rowOff>0</xdr:rowOff>
    </xdr:to>
    <xdr:sp macro="" textlink="">
      <xdr:nvSpPr>
        <xdr:cNvPr id="694277" name="Line 969"/>
        <xdr:cNvSpPr>
          <a:spLocks noChangeShapeType="1"/>
        </xdr:cNvSpPr>
      </xdr:nvSpPr>
      <xdr:spPr bwMode="auto">
        <a:xfrm flipV="1">
          <a:off x="9029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0</xdr:row>
      <xdr:rowOff>0</xdr:rowOff>
    </xdr:from>
    <xdr:to>
      <xdr:col>8</xdr:col>
      <xdr:colOff>152400</xdr:colOff>
      <xdr:row>0</xdr:row>
      <xdr:rowOff>0</xdr:rowOff>
    </xdr:to>
    <xdr:sp macro="" textlink="">
      <xdr:nvSpPr>
        <xdr:cNvPr id="694278" name="Line 970"/>
        <xdr:cNvSpPr>
          <a:spLocks noChangeShapeType="1"/>
        </xdr:cNvSpPr>
      </xdr:nvSpPr>
      <xdr:spPr bwMode="auto">
        <a:xfrm flipH="1" flipV="1">
          <a:off x="101536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279" name="Line 973"/>
        <xdr:cNvSpPr>
          <a:spLocks noChangeShapeType="1"/>
        </xdr:cNvSpPr>
      </xdr:nvSpPr>
      <xdr:spPr bwMode="auto">
        <a:xfrm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161925</xdr:colOff>
      <xdr:row>0</xdr:row>
      <xdr:rowOff>0</xdr:rowOff>
    </xdr:from>
    <xdr:to>
      <xdr:col>11</xdr:col>
      <xdr:colOff>161925</xdr:colOff>
      <xdr:row>0</xdr:row>
      <xdr:rowOff>0</xdr:rowOff>
    </xdr:to>
    <xdr:sp macro="" textlink="">
      <xdr:nvSpPr>
        <xdr:cNvPr id="694280" name="Line 974"/>
        <xdr:cNvSpPr>
          <a:spLocks noChangeShapeType="1"/>
        </xdr:cNvSpPr>
      </xdr:nvSpPr>
      <xdr:spPr bwMode="auto">
        <a:xfrm>
          <a:off x="11458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161925</xdr:colOff>
      <xdr:row>0</xdr:row>
      <xdr:rowOff>0</xdr:rowOff>
    </xdr:from>
    <xdr:to>
      <xdr:col>14</xdr:col>
      <xdr:colOff>161925</xdr:colOff>
      <xdr:row>0</xdr:row>
      <xdr:rowOff>0</xdr:rowOff>
    </xdr:to>
    <xdr:sp macro="" textlink="">
      <xdr:nvSpPr>
        <xdr:cNvPr id="694281" name="Line 975"/>
        <xdr:cNvSpPr>
          <a:spLocks noChangeShapeType="1"/>
        </xdr:cNvSpPr>
      </xdr:nvSpPr>
      <xdr:spPr bwMode="auto">
        <a:xfrm>
          <a:off x="12420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0</xdr:row>
      <xdr:rowOff>0</xdr:rowOff>
    </xdr:from>
    <xdr:to>
      <xdr:col>18</xdr:col>
      <xdr:colOff>28575</xdr:colOff>
      <xdr:row>0</xdr:row>
      <xdr:rowOff>0</xdr:rowOff>
    </xdr:to>
    <xdr:sp macro="" textlink="">
      <xdr:nvSpPr>
        <xdr:cNvPr id="694282" name="Line 976"/>
        <xdr:cNvSpPr>
          <a:spLocks noChangeShapeType="1"/>
        </xdr:cNvSpPr>
      </xdr:nvSpPr>
      <xdr:spPr bwMode="auto">
        <a:xfrm>
          <a:off x="13506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95250</xdr:colOff>
      <xdr:row>0</xdr:row>
      <xdr:rowOff>0</xdr:rowOff>
    </xdr:from>
    <xdr:to>
      <xdr:col>21</xdr:col>
      <xdr:colOff>95250</xdr:colOff>
      <xdr:row>0</xdr:row>
      <xdr:rowOff>0</xdr:rowOff>
    </xdr:to>
    <xdr:sp macro="" textlink="">
      <xdr:nvSpPr>
        <xdr:cNvPr id="694283" name="Line 977"/>
        <xdr:cNvSpPr>
          <a:spLocks noChangeShapeType="1"/>
        </xdr:cNvSpPr>
      </xdr:nvSpPr>
      <xdr:spPr bwMode="auto">
        <a:xfrm>
          <a:off x="14430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9525</xdr:colOff>
      <xdr:row>0</xdr:row>
      <xdr:rowOff>0</xdr:rowOff>
    </xdr:from>
    <xdr:to>
      <xdr:col>37</xdr:col>
      <xdr:colOff>219075</xdr:colOff>
      <xdr:row>0</xdr:row>
      <xdr:rowOff>0</xdr:rowOff>
    </xdr:to>
    <xdr:sp macro="" textlink="">
      <xdr:nvSpPr>
        <xdr:cNvPr id="537488" name="Текст 1211"/>
        <xdr:cNvSpPr txBox="1">
          <a:spLocks noChangeArrowheads="1"/>
        </xdr:cNvSpPr>
      </xdr:nvSpPr>
      <xdr:spPr bwMode="auto">
        <a:xfrm>
          <a:off x="17316450" y="171450"/>
          <a:ext cx="704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Производ.  практика</a:t>
          </a:r>
        </a:p>
      </xdr:txBody>
    </xdr:sp>
    <xdr:clientData/>
  </xdr:twoCellAnchor>
  <xdr:twoCellAnchor>
    <xdr:from>
      <xdr:col>17</xdr:col>
      <xdr:colOff>66675</xdr:colOff>
      <xdr:row>0</xdr:row>
      <xdr:rowOff>0</xdr:rowOff>
    </xdr:from>
    <xdr:to>
      <xdr:col>18</xdr:col>
      <xdr:colOff>161925</xdr:colOff>
      <xdr:row>0</xdr:row>
      <xdr:rowOff>0</xdr:rowOff>
    </xdr:to>
    <xdr:sp macro="" textlink="">
      <xdr:nvSpPr>
        <xdr:cNvPr id="537493" name="Текст 1218"/>
        <xdr:cNvSpPr txBox="1">
          <a:spLocks noChangeArrowheads="1"/>
        </xdr:cNvSpPr>
      </xdr:nvSpPr>
      <xdr:spPr bwMode="auto">
        <a:xfrm>
          <a:off x="12258675" y="17145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2 н. ГА</a:t>
          </a:r>
        </a:p>
      </xdr:txBody>
    </xdr:sp>
    <xdr:clientData/>
  </xdr:twoCellAnchor>
  <xdr:twoCellAnchor>
    <xdr:from>
      <xdr:col>21</xdr:col>
      <xdr:colOff>104775</xdr:colOff>
      <xdr:row>0</xdr:row>
      <xdr:rowOff>0</xdr:rowOff>
    </xdr:from>
    <xdr:to>
      <xdr:col>25</xdr:col>
      <xdr:colOff>209550</xdr:colOff>
      <xdr:row>0</xdr:row>
      <xdr:rowOff>0</xdr:rowOff>
    </xdr:to>
    <xdr:sp macro="" textlink="">
      <xdr:nvSpPr>
        <xdr:cNvPr id="537495" name="Текст 1220"/>
        <xdr:cNvSpPr txBox="1">
          <a:spLocks noChangeArrowheads="1"/>
        </xdr:cNvSpPr>
      </xdr:nvSpPr>
      <xdr:spPr bwMode="auto">
        <a:xfrm>
          <a:off x="13582650" y="171450"/>
          <a:ext cx="13525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ru-RU" sz="13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  4 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нед.  каникулы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290" name="Line 990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694291" name="Line 991"/>
        <xdr:cNvSpPr>
          <a:spLocks noChangeShapeType="1"/>
        </xdr:cNvSpPr>
      </xdr:nvSpPr>
      <xdr:spPr bwMode="auto">
        <a:xfrm flipV="1">
          <a:off x="9115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292" name="Line 992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4293" name="Line 993"/>
        <xdr:cNvSpPr>
          <a:spLocks noChangeShapeType="1"/>
        </xdr:cNvSpPr>
      </xdr:nvSpPr>
      <xdr:spPr bwMode="auto">
        <a:xfrm flipV="1">
          <a:off x="957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10</xdr:col>
      <xdr:colOff>457200</xdr:colOff>
      <xdr:row>0</xdr:row>
      <xdr:rowOff>0</xdr:rowOff>
    </xdr:to>
    <xdr:sp macro="" textlink="">
      <xdr:nvSpPr>
        <xdr:cNvPr id="537504" name="Текст 1232"/>
        <xdr:cNvSpPr txBox="1">
          <a:spLocks noChangeArrowheads="1"/>
        </xdr:cNvSpPr>
      </xdr:nvSpPr>
      <xdr:spPr bwMode="auto">
        <a:xfrm>
          <a:off x="9991725" y="171450"/>
          <a:ext cx="3048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37509" name="Текст 1239"/>
        <xdr:cNvSpPr txBox="1">
          <a:spLocks noChangeArrowheads="1"/>
        </xdr:cNvSpPr>
      </xdr:nvSpPr>
      <xdr:spPr bwMode="auto">
        <a:xfrm>
          <a:off x="9982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Индивид.занят.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296" name="Line 1777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297" name="Line 1778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298" name="Line 1779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299" name="Line 178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0" name="Line 178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1" name="Line 178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2" name="Line 178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3" name="Line 178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4" name="Line 178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5" name="Line 178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6" name="Line 178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7" name="Line 178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8" name="Line 178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09" name="Line 179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10" name="Line 179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311" name="Line 1792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12" name="Line 179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13" name="Line 179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14" name="Line 179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15" name="Line 179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16" name="Line 179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17" name="Line 179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18" name="Line 179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19" name="Line 180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0" name="Line 180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1" name="Line 180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2" name="Line 180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3" name="Line 180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4" name="Line 180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5" name="Line 180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6" name="Line 180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7" name="Line 1808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8" name="Line 1809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29" name="Line 1810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30" name="Line 181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31" name="Line 181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32" name="Line 181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33" name="Line 181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34" name="Line 181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335" name="Line 1816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36" name="Line 181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37" name="Line 181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38" name="Line 181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39" name="Line 182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40" name="Line 182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41" name="Line 182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42" name="Line 182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343" name="Line 1824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44" name="Line 182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45" name="Line 182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46" name="Line 182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47" name="Line 182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48" name="Line 182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49" name="Line 183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0" name="Line 183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1" name="Line 183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2" name="Line 183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3" name="Line 183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4" name="Line 183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5" name="Line 183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6" name="Line 183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7" name="Line 183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8" name="Line 183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59" name="Line 1840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60" name="Line 184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61" name="Line 184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62" name="Line 184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63" name="Line 184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64" name="Line 184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65" name="Line 184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66" name="Line 184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367" name="Line 1848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68" name="Line 184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69" name="Line 185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70" name="Line 185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71" name="Line 185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72" name="Line 185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73" name="Line 185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74" name="Line 185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375" name="Line 1856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76" name="Line 185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77" name="Line 185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78" name="Line 185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79" name="Line 186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0" name="Line 186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1" name="Line 186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2" name="Line 186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3" name="Line 186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4" name="Line 186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5" name="Line 186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6" name="Line 186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7" name="Line 186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8" name="Line 186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89" name="Line 187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90" name="Line 187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91" name="Line 187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92" name="Line 187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93" name="Line 1874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94" name="Line 187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95" name="Line 187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96" name="Line 187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97" name="Line 187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398" name="Line 187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4399" name="Line 1880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00" name="Line 188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01" name="Line 188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02" name="Line 188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03" name="Line 188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04" name="Line 188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05" name="Line 188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06" name="Line 188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407" name="Line 1888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08" name="Line 188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09" name="Line 189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0" name="Line 189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1" name="Line 189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2" name="Line 189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3" name="Line 189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4" name="Line 189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5" name="Line 189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6" name="Line 189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7" name="Line 189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8" name="Line 189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19" name="Line 190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20" name="Line 190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21" name="Line 190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22" name="Line 190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4423" name="Line 1904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424" name="Line 1905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431" name="Line 191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32" name="Line 1913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33" name="Line 1914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34" name="Line 191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435" name="Line 1922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436" name="Line 1923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437" name="Line 1924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438" name="Line 1925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439" name="Line 1926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440" name="Line 1927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41" name="Line 1928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42" name="Line 192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43" name="Line 193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444" name="Line 1937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445" name="Line 1938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446" name="Line 1939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447" name="Line 1940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448" name="Line 1941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449" name="Line 1942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50" name="Line 1943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51" name="Line 1944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52" name="Line 194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53" name="Line 1949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54" name="Line 1950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55" name="Line 1951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56" name="Line 1952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57" name="Line 1953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58" name="Line 1954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59" name="Line 1955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60" name="Line 1956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61" name="Line 1957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62" name="Line 1958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63" name="Line 195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64" name="Line 1962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65" name="Line 1963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66" name="Line 1964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67" name="Line 1965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68" name="Line 1966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69" name="Line 1967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70" name="Line 1968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71" name="Line 1969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72" name="Line 197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73" name="Line 197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74" name="Line 197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75" name="Line 1976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76" name="Line 1977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77" name="Line 1978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78" name="Line 1979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79" name="Line 1980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80" name="Line 1981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81" name="Line 1982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82" name="Line 1983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83" name="Line 1984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84" name="Line 198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85" name="Line 1986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86" name="Line 198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87" name="Line 1991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88" name="Line 1992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89" name="Line 1993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90" name="Line 1994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91" name="Line 1995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492" name="Line 1996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93" name="Line 1997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94" name="Line 1998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495" name="Line 1999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96" name="Line 200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97" name="Line 200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498" name="Line 200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499" name="Line 2006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500" name="Line 2007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501" name="Line 2008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502" name="Line 2009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503" name="Line 2010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504" name="Line 2011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505" name="Line 2012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506" name="Line 2013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507" name="Line 2014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08" name="Line 201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09" name="Line 2016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10" name="Line 201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511" name="Line 2021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512" name="Line 2022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513" name="Line 2023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514" name="Line 2024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515" name="Line 2025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516" name="Line 2026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517" name="Line 2027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518" name="Line 2028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519" name="Line 2029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20" name="Line 203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21" name="Line 203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22" name="Line 203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23" name="Line 2039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24" name="Line 2040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25" name="Line 2041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26" name="Line 2042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27" name="Line 2043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28" name="Line 2044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29" name="Line 204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30" name="Line 2046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31" name="Line 204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32" name="Line 2054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33" name="Line 2055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34" name="Line 2056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35" name="Line 2057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36" name="Line 2058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37" name="Line 2059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38" name="Line 206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39" name="Line 206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40" name="Line 206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41" name="Line 2069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42" name="Line 2070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43" name="Line 2071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44" name="Line 2072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45" name="Line 2073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46" name="Line 2074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47" name="Line 207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48" name="Line 2076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49" name="Line 207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50" name="Line 2084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51" name="Line 2085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52" name="Line 2086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53" name="Line 2087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54" name="Line 2088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55" name="Line 2089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56" name="Line 209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57" name="Line 209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58" name="Line 209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59" name="Line 2099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60" name="Line 2100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61" name="Line 2101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62" name="Line 2102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63" name="Line 2103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64" name="Line 2104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65" name="Line 210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66" name="Line 2106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67" name="Line 210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68" name="Line 2114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69" name="Line 2115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70" name="Line 2116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71" name="Line 2117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72" name="Line 2118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73" name="Line 2119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74" name="Line 212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75" name="Line 212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76" name="Line 212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77" name="Line 2129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78" name="Line 2130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79" name="Line 2131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80" name="Line 2132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81" name="Line 2133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82" name="Line 2134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83" name="Line 213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84" name="Line 2136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85" name="Line 2143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86" name="Line 2144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87" name="Line 2145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88" name="Line 2146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89" name="Line 2147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90" name="Line 2148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91" name="Line 214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92" name="Line 215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593" name="Line 215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94" name="Line 2158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95" name="Line 2159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596" name="Line 2160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97" name="Line 2161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98" name="Line 2162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599" name="Line 2163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600" name="Line 2164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601" name="Line 216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602" name="Line 2166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603" name="Line 2170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604" name="Line 2171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605" name="Line 2172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606" name="Line 2173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607" name="Line 2174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608" name="Line 2175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609" name="Line 2176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610" name="Line 2177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611" name="Line 2178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612" name="Line 217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613" name="Line 218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614" name="Line 218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615" name="Line 2185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616" name="Line 2186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617" name="Line 2187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618" name="Line 2188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619" name="Line 2189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620" name="Line 2190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621" name="Line 2191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622" name="Line 2192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4623" name="Line 2193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4624" name="Line 2194"/>
        <xdr:cNvSpPr>
          <a:spLocks noChangeShapeType="1"/>
        </xdr:cNvSpPr>
      </xdr:nvSpPr>
      <xdr:spPr bwMode="auto">
        <a:xfrm flipV="1"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4625" name="Line 2195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4626" name="Line 2196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30" name="Line 2200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31" name="Line 220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633" name="Line 2204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694635" name="Line 2207"/>
        <xdr:cNvSpPr>
          <a:spLocks noChangeShapeType="1"/>
        </xdr:cNvSpPr>
      </xdr:nvSpPr>
      <xdr:spPr bwMode="auto">
        <a:xfrm flipV="1">
          <a:off x="1281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636" name="Line 2208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694637" name="Line 2209"/>
        <xdr:cNvSpPr>
          <a:spLocks noChangeShapeType="1"/>
        </xdr:cNvSpPr>
      </xdr:nvSpPr>
      <xdr:spPr bwMode="auto">
        <a:xfrm flipV="1">
          <a:off x="9115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638" name="Line 2210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938" name="Текст 657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939" name="Текст 658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940" name="Текст 659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7941" name="Текст 660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4643" name="Line 2215"/>
        <xdr:cNvSpPr>
          <a:spLocks noChangeShapeType="1"/>
        </xdr:cNvSpPr>
      </xdr:nvSpPr>
      <xdr:spPr bwMode="auto">
        <a:xfrm flipV="1">
          <a:off x="957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10</xdr:col>
      <xdr:colOff>333375</xdr:colOff>
      <xdr:row>0</xdr:row>
      <xdr:rowOff>0</xdr:rowOff>
    </xdr:to>
    <xdr:sp macro="" textlink="">
      <xdr:nvSpPr>
        <xdr:cNvPr id="537945" name="Текст 667"/>
        <xdr:cNvSpPr txBox="1">
          <a:spLocks noChangeArrowheads="1"/>
        </xdr:cNvSpPr>
      </xdr:nvSpPr>
      <xdr:spPr bwMode="auto">
        <a:xfrm>
          <a:off x="9991725" y="171450"/>
          <a:ext cx="3048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22</xdr:col>
      <xdr:colOff>47625</xdr:colOff>
      <xdr:row>0</xdr:row>
      <xdr:rowOff>0</xdr:rowOff>
    </xdr:from>
    <xdr:to>
      <xdr:col>22</xdr:col>
      <xdr:colOff>47625</xdr:colOff>
      <xdr:row>0</xdr:row>
      <xdr:rowOff>0</xdr:rowOff>
    </xdr:to>
    <xdr:sp macro="" textlink="">
      <xdr:nvSpPr>
        <xdr:cNvPr id="694645" name="Line 2221"/>
        <xdr:cNvSpPr>
          <a:spLocks noChangeShapeType="1"/>
        </xdr:cNvSpPr>
      </xdr:nvSpPr>
      <xdr:spPr bwMode="auto">
        <a:xfrm flipV="1">
          <a:off x="14763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31</xdr:col>
      <xdr:colOff>0</xdr:colOff>
      <xdr:row>0</xdr:row>
      <xdr:rowOff>0</xdr:rowOff>
    </xdr:to>
    <xdr:sp macro="" textlink="">
      <xdr:nvSpPr>
        <xdr:cNvPr id="537947" name="Текст 677"/>
        <xdr:cNvSpPr txBox="1">
          <a:spLocks noChangeArrowheads="1"/>
        </xdr:cNvSpPr>
      </xdr:nvSpPr>
      <xdr:spPr bwMode="auto">
        <a:xfrm>
          <a:off x="15106650" y="171450"/>
          <a:ext cx="1228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Теор.            обучение</a:t>
          </a:r>
        </a:p>
      </xdr:txBody>
    </xdr:sp>
    <xdr:clientData/>
  </xdr:twoCellAnchor>
  <xdr:twoCellAnchor>
    <xdr:from>
      <xdr:col>31</xdr:col>
      <xdr:colOff>9525</xdr:colOff>
      <xdr:row>0</xdr:row>
      <xdr:rowOff>0</xdr:rowOff>
    </xdr:from>
    <xdr:to>
      <xdr:col>34</xdr:col>
      <xdr:colOff>190500</xdr:colOff>
      <xdr:row>0</xdr:row>
      <xdr:rowOff>0</xdr:rowOff>
    </xdr:to>
    <xdr:sp macro="" textlink="">
      <xdr:nvSpPr>
        <xdr:cNvPr id="537948" name="Текст 678"/>
        <xdr:cNvSpPr txBox="1">
          <a:spLocks noChangeArrowheads="1"/>
        </xdr:cNvSpPr>
      </xdr:nvSpPr>
      <xdr:spPr bwMode="auto">
        <a:xfrm>
          <a:off x="16344900" y="171450"/>
          <a:ext cx="9429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Аттестация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37950" name="Текст 692"/>
        <xdr:cNvSpPr txBox="1">
          <a:spLocks noChangeArrowheads="1"/>
        </xdr:cNvSpPr>
      </xdr:nvSpPr>
      <xdr:spPr bwMode="auto">
        <a:xfrm>
          <a:off x="11601450" y="171450"/>
          <a:ext cx="1276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нед.       аттест.</a:t>
          </a:r>
        </a:p>
      </xdr:txBody>
    </xdr:sp>
    <xdr:clientData/>
  </xdr:twoCellAnchor>
  <xdr:twoCellAnchor>
    <xdr:from>
      <xdr:col>15</xdr:col>
      <xdr:colOff>9525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37951" name="Текст 693"/>
        <xdr:cNvSpPr txBox="1">
          <a:spLocks noChangeArrowheads="1"/>
        </xdr:cNvSpPr>
      </xdr:nvSpPr>
      <xdr:spPr bwMode="auto">
        <a:xfrm>
          <a:off x="11610975" y="171450"/>
          <a:ext cx="1266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нед.       аттест.</a:t>
          </a:r>
        </a:p>
      </xdr:txBody>
    </xdr:sp>
    <xdr:clientData/>
  </xdr:twoCellAnchor>
  <xdr:twoCellAnchor>
    <xdr:from>
      <xdr:col>15</xdr:col>
      <xdr:colOff>9525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37952" name="Текст 694"/>
        <xdr:cNvSpPr txBox="1">
          <a:spLocks noChangeArrowheads="1"/>
        </xdr:cNvSpPr>
      </xdr:nvSpPr>
      <xdr:spPr bwMode="auto">
        <a:xfrm>
          <a:off x="11610975" y="171450"/>
          <a:ext cx="1266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нед.       аттест.</a:t>
          </a:r>
        </a:p>
      </xdr:txBody>
    </xdr:sp>
    <xdr:clientData/>
  </xdr:twoCellAnchor>
  <xdr:twoCellAnchor>
    <xdr:from>
      <xdr:col>15</xdr:col>
      <xdr:colOff>9525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37953" name="Текст 695"/>
        <xdr:cNvSpPr txBox="1">
          <a:spLocks noChangeArrowheads="1"/>
        </xdr:cNvSpPr>
      </xdr:nvSpPr>
      <xdr:spPr bwMode="auto">
        <a:xfrm>
          <a:off x="11610975" y="171450"/>
          <a:ext cx="1266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37956" name="Текст 700"/>
        <xdr:cNvSpPr txBox="1">
          <a:spLocks noChangeArrowheads="1"/>
        </xdr:cNvSpPr>
      </xdr:nvSpPr>
      <xdr:spPr bwMode="auto">
        <a:xfrm>
          <a:off x="9982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Индивид.занят.</a:t>
          </a:r>
        </a:p>
      </xdr:txBody>
    </xdr:sp>
    <xdr:clientData/>
  </xdr:twoCellAnchor>
  <xdr:twoCellAnchor>
    <xdr:from>
      <xdr:col>5</xdr:col>
      <xdr:colOff>352425</xdr:colOff>
      <xdr:row>0</xdr:row>
      <xdr:rowOff>0</xdr:rowOff>
    </xdr:from>
    <xdr:to>
      <xdr:col>5</xdr:col>
      <xdr:colOff>352425</xdr:colOff>
      <xdr:row>0</xdr:row>
      <xdr:rowOff>0</xdr:rowOff>
    </xdr:to>
    <xdr:sp macro="" textlink="">
      <xdr:nvSpPr>
        <xdr:cNvPr id="694658" name="Line 2256"/>
        <xdr:cNvSpPr>
          <a:spLocks noChangeShapeType="1"/>
        </xdr:cNvSpPr>
      </xdr:nvSpPr>
      <xdr:spPr bwMode="auto">
        <a:xfrm flipV="1">
          <a:off x="8972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0</xdr:row>
      <xdr:rowOff>0</xdr:rowOff>
    </xdr:from>
    <xdr:to>
      <xdr:col>8</xdr:col>
      <xdr:colOff>133350</xdr:colOff>
      <xdr:row>0</xdr:row>
      <xdr:rowOff>0</xdr:rowOff>
    </xdr:to>
    <xdr:sp macro="" textlink="">
      <xdr:nvSpPr>
        <xdr:cNvPr id="694659" name="Line 2257"/>
        <xdr:cNvSpPr>
          <a:spLocks noChangeShapeType="1"/>
        </xdr:cNvSpPr>
      </xdr:nvSpPr>
      <xdr:spPr bwMode="auto">
        <a:xfrm flipH="1" flipV="1">
          <a:off x="10134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660" name="Line 2260"/>
        <xdr:cNvSpPr>
          <a:spLocks noChangeShapeType="1"/>
        </xdr:cNvSpPr>
      </xdr:nvSpPr>
      <xdr:spPr bwMode="auto">
        <a:xfrm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0</xdr:row>
      <xdr:rowOff>0</xdr:rowOff>
    </xdr:from>
    <xdr:to>
      <xdr:col>11</xdr:col>
      <xdr:colOff>133350</xdr:colOff>
      <xdr:row>0</xdr:row>
      <xdr:rowOff>0</xdr:rowOff>
    </xdr:to>
    <xdr:sp macro="" textlink="">
      <xdr:nvSpPr>
        <xdr:cNvPr id="694661" name="Line 2261"/>
        <xdr:cNvSpPr>
          <a:spLocks noChangeShapeType="1"/>
        </xdr:cNvSpPr>
      </xdr:nvSpPr>
      <xdr:spPr bwMode="auto">
        <a:xfrm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133350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694662" name="Line 2262"/>
        <xdr:cNvSpPr>
          <a:spLocks noChangeShapeType="1"/>
        </xdr:cNvSpPr>
      </xdr:nvSpPr>
      <xdr:spPr bwMode="auto">
        <a:xfrm>
          <a:off x="12392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0</xdr:row>
      <xdr:rowOff>0</xdr:rowOff>
    </xdr:from>
    <xdr:to>
      <xdr:col>18</xdr:col>
      <xdr:colOff>28575</xdr:colOff>
      <xdr:row>0</xdr:row>
      <xdr:rowOff>0</xdr:rowOff>
    </xdr:to>
    <xdr:sp macro="" textlink="">
      <xdr:nvSpPr>
        <xdr:cNvPr id="694663" name="Line 2263"/>
        <xdr:cNvSpPr>
          <a:spLocks noChangeShapeType="1"/>
        </xdr:cNvSpPr>
      </xdr:nvSpPr>
      <xdr:spPr bwMode="auto">
        <a:xfrm>
          <a:off x="13506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85725</xdr:colOff>
      <xdr:row>0</xdr:row>
      <xdr:rowOff>0</xdr:rowOff>
    </xdr:from>
    <xdr:to>
      <xdr:col>21</xdr:col>
      <xdr:colOff>85725</xdr:colOff>
      <xdr:row>0</xdr:row>
      <xdr:rowOff>0</xdr:rowOff>
    </xdr:to>
    <xdr:sp macro="" textlink="">
      <xdr:nvSpPr>
        <xdr:cNvPr id="694664" name="Line 2264"/>
        <xdr:cNvSpPr>
          <a:spLocks noChangeShapeType="1"/>
        </xdr:cNvSpPr>
      </xdr:nvSpPr>
      <xdr:spPr bwMode="auto">
        <a:xfrm>
          <a:off x="14420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171450</xdr:colOff>
      <xdr:row>0</xdr:row>
      <xdr:rowOff>0</xdr:rowOff>
    </xdr:from>
    <xdr:to>
      <xdr:col>22</xdr:col>
      <xdr:colOff>66675</xdr:colOff>
      <xdr:row>0</xdr:row>
      <xdr:rowOff>0</xdr:rowOff>
    </xdr:to>
    <xdr:sp macro="" textlink="">
      <xdr:nvSpPr>
        <xdr:cNvPr id="694665" name="Line 2265"/>
        <xdr:cNvSpPr>
          <a:spLocks noChangeShapeType="1"/>
        </xdr:cNvSpPr>
      </xdr:nvSpPr>
      <xdr:spPr bwMode="auto">
        <a:xfrm>
          <a:off x="14220825" y="0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694666" name="Line 2266"/>
        <xdr:cNvSpPr>
          <a:spLocks noChangeShapeType="1"/>
        </xdr:cNvSpPr>
      </xdr:nvSpPr>
      <xdr:spPr bwMode="auto">
        <a:xfrm>
          <a:off x="9572625" y="1781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667" name="Line 2267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694668" name="Line 2268"/>
        <xdr:cNvSpPr>
          <a:spLocks noChangeShapeType="1"/>
        </xdr:cNvSpPr>
      </xdr:nvSpPr>
      <xdr:spPr bwMode="auto">
        <a:xfrm flipV="1">
          <a:off x="9115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669" name="Line 2269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4670" name="Line 2270"/>
        <xdr:cNvSpPr>
          <a:spLocks noChangeShapeType="1"/>
        </xdr:cNvSpPr>
      </xdr:nvSpPr>
      <xdr:spPr bwMode="auto">
        <a:xfrm flipV="1">
          <a:off x="9572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537986" name="Текст 831"/>
        <xdr:cNvSpPr txBox="1">
          <a:spLocks noChangeArrowheads="1"/>
        </xdr:cNvSpPr>
      </xdr:nvSpPr>
      <xdr:spPr bwMode="auto">
        <a:xfrm>
          <a:off x="9982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Индивид.занят.</a:t>
          </a:r>
        </a:p>
      </xdr:txBody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672" name="Line 2282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673" name="Line 2283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674" name="Line 2284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675" name="Line 2285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76" name="Line 2286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77" name="Line 2287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78" name="Line 2288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79" name="Line 228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80" name="Line 229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81" name="Line 229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82" name="Line 229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83" name="Line 229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4684" name="Line 2294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85" name="Line 229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86" name="Line 229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87" name="Line 229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88" name="Line 229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89" name="Line 229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90" name="Line 230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91" name="Line 230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692" name="Line 2302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93" name="Line 230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94" name="Line 230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95" name="Line 230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96" name="Line 230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97" name="Line 230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98" name="Line 230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699" name="Line 230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700" name="Line 231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701" name="Line 231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702" name="Line 231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703" name="Line 231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704" name="Line 231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705" name="Line 231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706" name="Line 231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707" name="Line 231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4708" name="Line 2318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709" name="Line 2319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716" name="Line 2326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17" name="Line 232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18" name="Line 2328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19" name="Line 232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720" name="Line 2336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721" name="Line 2337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722" name="Line 2338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723" name="Line 2339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724" name="Line 2340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725" name="Line 2341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26" name="Line 234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27" name="Line 2343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28" name="Line 2344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729" name="Line 2351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730" name="Line 2352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731" name="Line 2353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732" name="Line 2354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733" name="Line 2355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734" name="Line 2356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35" name="Line 235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36" name="Line 2358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37" name="Line 235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38" name="Line 2363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39" name="Line 2364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40" name="Line 2365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741" name="Line 2366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742" name="Line 2367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743" name="Line 2368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44" name="Line 2369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45" name="Line 2370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46" name="Line 2371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47" name="Line 237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48" name="Line 2373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49" name="Line 2376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50" name="Line 2377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51" name="Line 2378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752" name="Line 2379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53" name="Line 2380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54" name="Line 238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55" name="Line 238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56" name="Line 2383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57" name="Line 2387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58" name="Line 2388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59" name="Line 2389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760" name="Line 2390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12</xdr:col>
      <xdr:colOff>95250</xdr:colOff>
      <xdr:row>0</xdr:row>
      <xdr:rowOff>0</xdr:rowOff>
    </xdr:to>
    <xdr:sp macro="" textlink="">
      <xdr:nvSpPr>
        <xdr:cNvPr id="694761" name="Line 2391"/>
        <xdr:cNvSpPr>
          <a:spLocks noChangeShapeType="1"/>
        </xdr:cNvSpPr>
      </xdr:nvSpPr>
      <xdr:spPr bwMode="auto">
        <a:xfrm>
          <a:off x="11306175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63" name="Line 2393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64" name="Line 2394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65" name="Line 2395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66" name="Line 2396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67" name="Line 239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68" name="Line 2398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69" name="Line 2402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70" name="Line 2403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71" name="Line 2404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74" name="Line 2407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75" name="Line 2408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76" name="Line 240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77" name="Line 2410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78" name="Line 241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79" name="Line 2415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80" name="Line 2416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81" name="Line 2417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85" name="Line 2421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86" name="Line 2422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87" name="Line 2423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88" name="Line 2424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89" name="Line 2425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90" name="Line 2426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91" name="Line 2430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92" name="Line 2431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793" name="Line 2432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96" name="Line 2435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797" name="Line 2436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98" name="Line 243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799" name="Line 2438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00" name="Line 243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801" name="Line 2446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0</xdr:row>
      <xdr:rowOff>0</xdr:rowOff>
    </xdr:from>
    <xdr:to>
      <xdr:col>11</xdr:col>
      <xdr:colOff>85725</xdr:colOff>
      <xdr:row>0</xdr:row>
      <xdr:rowOff>0</xdr:rowOff>
    </xdr:to>
    <xdr:sp macro="" textlink="">
      <xdr:nvSpPr>
        <xdr:cNvPr id="694802" name="Line 2447"/>
        <xdr:cNvSpPr>
          <a:spLocks noChangeShapeType="1"/>
        </xdr:cNvSpPr>
      </xdr:nvSpPr>
      <xdr:spPr bwMode="auto">
        <a:xfrm>
          <a:off x="11010900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04" name="Line 2449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05" name="Line 2450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06" name="Line 2451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07" name="Line 245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08" name="Line 2453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09" name="Line 2454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13" name="Line 2464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14" name="Line 2465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15" name="Line 2466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16" name="Line 246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17" name="Line 2468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18" name="Line 246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20" name="Line 2479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21" name="Line 2480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22" name="Line 2481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23" name="Line 248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24" name="Line 2483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25" name="Line 2484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26" name="Line 2494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27" name="Line 2495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28" name="Line 2496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29" name="Line 249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30" name="Line 2498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31" name="Line 249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32" name="Line 2509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33" name="Line 2510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34" name="Line 2511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35" name="Line 251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36" name="Line 2513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37" name="Line 2514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38" name="Line 2524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39" name="Line 2525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40" name="Line 2526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41" name="Line 2527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42" name="Line 2528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43" name="Line 2529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44" name="Line 2539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45" name="Line 2540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46" name="Line 2541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47" name="Line 2542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95250</xdr:colOff>
      <xdr:row>0</xdr:row>
      <xdr:rowOff>0</xdr:rowOff>
    </xdr:to>
    <xdr:sp macro="" textlink="">
      <xdr:nvSpPr>
        <xdr:cNvPr id="694848" name="Line 2543"/>
        <xdr:cNvSpPr>
          <a:spLocks noChangeShapeType="1"/>
        </xdr:cNvSpPr>
      </xdr:nvSpPr>
      <xdr:spPr bwMode="auto">
        <a:xfrm>
          <a:off x="9572625" y="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49" name="Line 2553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50" name="Line 2554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51" name="Line 2555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55" name="Line 2568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56" name="Line 2569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95250</xdr:colOff>
      <xdr:row>0</xdr:row>
      <xdr:rowOff>0</xdr:rowOff>
    </xdr:to>
    <xdr:sp macro="" textlink="">
      <xdr:nvSpPr>
        <xdr:cNvPr id="694857" name="Line 2570"/>
        <xdr:cNvSpPr>
          <a:spLocks noChangeShapeType="1"/>
        </xdr:cNvSpPr>
      </xdr:nvSpPr>
      <xdr:spPr bwMode="auto">
        <a:xfrm>
          <a:off x="1160145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861" name="Line 2577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862" name="Line 2578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863" name="Line 2579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867" name="Line 2583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868" name="Line 2584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869" name="Line 2585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85725</xdr:colOff>
      <xdr:row>0</xdr:row>
      <xdr:rowOff>0</xdr:rowOff>
    </xdr:to>
    <xdr:sp macro="" textlink="">
      <xdr:nvSpPr>
        <xdr:cNvPr id="694871" name="Line 2592"/>
        <xdr:cNvSpPr>
          <a:spLocks noChangeShapeType="1"/>
        </xdr:cNvSpPr>
      </xdr:nvSpPr>
      <xdr:spPr bwMode="auto">
        <a:xfrm>
          <a:off x="11001375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874" name="Line 2598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0</xdr:row>
      <xdr:rowOff>0</xdr:rowOff>
    </xdr:from>
    <xdr:to>
      <xdr:col>14</xdr:col>
      <xdr:colOff>85725</xdr:colOff>
      <xdr:row>0</xdr:row>
      <xdr:rowOff>0</xdr:rowOff>
    </xdr:to>
    <xdr:sp macro="" textlink="">
      <xdr:nvSpPr>
        <xdr:cNvPr id="694875" name="Line 2599"/>
        <xdr:cNvSpPr>
          <a:spLocks noChangeShapeType="1"/>
        </xdr:cNvSpPr>
      </xdr:nvSpPr>
      <xdr:spPr bwMode="auto">
        <a:xfrm>
          <a:off x="11896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4876" name="Line 2600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4877" name="Line 2601"/>
        <xdr:cNvSpPr>
          <a:spLocks noChangeShapeType="1"/>
        </xdr:cNvSpPr>
      </xdr:nvSpPr>
      <xdr:spPr bwMode="auto">
        <a:xfrm flipV="1"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4878" name="Line 2602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4879" name="Line 2603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882" name="Line 2606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883" name="Line 2608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885" name="Line 2610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694887" name="Line 2612"/>
        <xdr:cNvSpPr>
          <a:spLocks noChangeShapeType="1"/>
        </xdr:cNvSpPr>
      </xdr:nvSpPr>
      <xdr:spPr bwMode="auto">
        <a:xfrm flipV="1">
          <a:off x="1281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8265" name="Текст 1163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8266" name="Текст 1164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8267" name="Текст 1165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38268" name="Текст 1166"/>
        <xdr:cNvSpPr txBox="1">
          <a:spLocks noChangeArrowheads="1"/>
        </xdr:cNvSpPr>
      </xdr:nvSpPr>
      <xdr:spPr bwMode="auto">
        <a:xfrm>
          <a:off x="8458200" y="1714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н   кан</a:t>
          </a:r>
        </a:p>
      </xdr:txBody>
    </xdr:sp>
    <xdr:clientData/>
  </xdr:twoCellAnchor>
  <xdr:twoCellAnchor>
    <xdr:from>
      <xdr:col>22</xdr:col>
      <xdr:colOff>47625</xdr:colOff>
      <xdr:row>0</xdr:row>
      <xdr:rowOff>0</xdr:rowOff>
    </xdr:from>
    <xdr:to>
      <xdr:col>22</xdr:col>
      <xdr:colOff>47625</xdr:colOff>
      <xdr:row>0</xdr:row>
      <xdr:rowOff>0</xdr:rowOff>
    </xdr:to>
    <xdr:sp macro="" textlink="">
      <xdr:nvSpPr>
        <xdr:cNvPr id="694892" name="Line 2617"/>
        <xdr:cNvSpPr>
          <a:spLocks noChangeShapeType="1"/>
        </xdr:cNvSpPr>
      </xdr:nvSpPr>
      <xdr:spPr bwMode="auto">
        <a:xfrm flipV="1">
          <a:off x="147637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538270" name="Текст 1168"/>
        <xdr:cNvSpPr txBox="1">
          <a:spLocks noChangeArrowheads="1"/>
        </xdr:cNvSpPr>
      </xdr:nvSpPr>
      <xdr:spPr bwMode="auto">
        <a:xfrm>
          <a:off x="15106650" y="171450"/>
          <a:ext cx="704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Теор.            обучен.</a:t>
          </a:r>
        </a:p>
      </xdr:txBody>
    </xdr:sp>
    <xdr:clientData/>
  </xdr:twoCellAnchor>
  <xdr:twoCellAnchor>
    <xdr:from>
      <xdr:col>29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538271" name="Текст 1169"/>
        <xdr:cNvSpPr txBox="1">
          <a:spLocks noChangeArrowheads="1"/>
        </xdr:cNvSpPr>
      </xdr:nvSpPr>
      <xdr:spPr bwMode="auto">
        <a:xfrm>
          <a:off x="15811500" y="171450"/>
          <a:ext cx="7620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Аттеста ция</a:t>
          </a:r>
        </a:p>
      </xdr:txBody>
    </xdr:sp>
    <xdr:clientData/>
  </xdr:twoCellAnchor>
  <xdr:twoCellAnchor>
    <xdr:from>
      <xdr:col>32</xdr:col>
      <xdr:colOff>9525</xdr:colOff>
      <xdr:row>0</xdr:row>
      <xdr:rowOff>0</xdr:rowOff>
    </xdr:from>
    <xdr:to>
      <xdr:col>35</xdr:col>
      <xdr:colOff>0</xdr:colOff>
      <xdr:row>0</xdr:row>
      <xdr:rowOff>0</xdr:rowOff>
    </xdr:to>
    <xdr:sp macro="" textlink="">
      <xdr:nvSpPr>
        <xdr:cNvPr id="538272" name="Текст 1170"/>
        <xdr:cNvSpPr txBox="1">
          <a:spLocks noChangeArrowheads="1"/>
        </xdr:cNvSpPr>
      </xdr:nvSpPr>
      <xdr:spPr bwMode="auto">
        <a:xfrm>
          <a:off x="16583025" y="171450"/>
          <a:ext cx="723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Учеб.       практика</a:t>
          </a:r>
        </a:p>
      </xdr:txBody>
    </xdr:sp>
    <xdr:clientData/>
  </xdr:twoCellAnchor>
  <xdr:twoCellAnchor>
    <xdr:from>
      <xdr:col>13</xdr:col>
      <xdr:colOff>57150</xdr:colOff>
      <xdr:row>0</xdr:row>
      <xdr:rowOff>0</xdr:rowOff>
    </xdr:from>
    <xdr:to>
      <xdr:col>17</xdr:col>
      <xdr:colOff>38100</xdr:colOff>
      <xdr:row>0</xdr:row>
      <xdr:rowOff>0</xdr:rowOff>
    </xdr:to>
    <xdr:sp macro="" textlink="">
      <xdr:nvSpPr>
        <xdr:cNvPr id="538273" name="Текст 1172"/>
        <xdr:cNvSpPr txBox="1">
          <a:spLocks noChangeArrowheads="1"/>
        </xdr:cNvSpPr>
      </xdr:nvSpPr>
      <xdr:spPr bwMode="auto">
        <a:xfrm>
          <a:off x="10915650" y="171450"/>
          <a:ext cx="1314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3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3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нед.       аттест.</a:t>
          </a:r>
        </a:p>
      </xdr:txBody>
    </xdr:sp>
    <xdr:clientData/>
  </xdr:twoCellAnchor>
  <xdr:twoCellAnchor>
    <xdr:from>
      <xdr:col>13</xdr:col>
      <xdr:colOff>57150</xdr:colOff>
      <xdr:row>0</xdr:row>
      <xdr:rowOff>0</xdr:rowOff>
    </xdr:from>
    <xdr:to>
      <xdr:col>17</xdr:col>
      <xdr:colOff>38100</xdr:colOff>
      <xdr:row>0</xdr:row>
      <xdr:rowOff>0</xdr:rowOff>
    </xdr:to>
    <xdr:sp macro="" textlink="">
      <xdr:nvSpPr>
        <xdr:cNvPr id="538275" name="Текст 1174"/>
        <xdr:cNvSpPr txBox="1">
          <a:spLocks noChangeArrowheads="1"/>
        </xdr:cNvSpPr>
      </xdr:nvSpPr>
      <xdr:spPr bwMode="auto">
        <a:xfrm>
          <a:off x="10915650" y="171450"/>
          <a:ext cx="1314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>
    <xdr:from>
      <xdr:col>17</xdr:col>
      <xdr:colOff>47625</xdr:colOff>
      <xdr:row>0</xdr:row>
      <xdr:rowOff>0</xdr:rowOff>
    </xdr:from>
    <xdr:to>
      <xdr:col>18</xdr:col>
      <xdr:colOff>133350</xdr:colOff>
      <xdr:row>0</xdr:row>
      <xdr:rowOff>0</xdr:rowOff>
    </xdr:to>
    <xdr:sp macro="" textlink="">
      <xdr:nvSpPr>
        <xdr:cNvPr id="538278" name="Текст 1189"/>
        <xdr:cNvSpPr txBox="1">
          <a:spLocks noChangeArrowheads="1"/>
        </xdr:cNvSpPr>
      </xdr:nvSpPr>
      <xdr:spPr bwMode="auto">
        <a:xfrm>
          <a:off x="12239625" y="171450"/>
          <a:ext cx="438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</xdr:txBody>
    </xdr:sp>
    <xdr:clientData/>
  </xdr:twoCellAnchor>
  <xdr:twoCellAnchor>
    <xdr:from>
      <xdr:col>14</xdr:col>
      <xdr:colOff>142875</xdr:colOff>
      <xdr:row>0</xdr:row>
      <xdr:rowOff>0</xdr:rowOff>
    </xdr:from>
    <xdr:to>
      <xdr:col>17</xdr:col>
      <xdr:colOff>47625</xdr:colOff>
      <xdr:row>0</xdr:row>
      <xdr:rowOff>0</xdr:rowOff>
    </xdr:to>
    <xdr:sp macro="" textlink="">
      <xdr:nvSpPr>
        <xdr:cNvPr id="694903" name="Текст 1191"/>
        <xdr:cNvSpPr txBox="1">
          <a:spLocks noChangeArrowheads="1"/>
        </xdr:cNvSpPr>
      </xdr:nvSpPr>
      <xdr:spPr bwMode="auto">
        <a:xfrm>
          <a:off x="12401550" y="0"/>
          <a:ext cx="771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352425</xdr:colOff>
      <xdr:row>0</xdr:row>
      <xdr:rowOff>0</xdr:rowOff>
    </xdr:from>
    <xdr:to>
      <xdr:col>5</xdr:col>
      <xdr:colOff>352425</xdr:colOff>
      <xdr:row>0</xdr:row>
      <xdr:rowOff>0</xdr:rowOff>
    </xdr:to>
    <xdr:sp macro="" textlink="">
      <xdr:nvSpPr>
        <xdr:cNvPr id="694904" name="Line 2643"/>
        <xdr:cNvSpPr>
          <a:spLocks noChangeShapeType="1"/>
        </xdr:cNvSpPr>
      </xdr:nvSpPr>
      <xdr:spPr bwMode="auto">
        <a:xfrm flipV="1">
          <a:off x="8972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133350</xdr:colOff>
      <xdr:row>0</xdr:row>
      <xdr:rowOff>0</xdr:rowOff>
    </xdr:from>
    <xdr:to>
      <xdr:col>8</xdr:col>
      <xdr:colOff>133350</xdr:colOff>
      <xdr:row>0</xdr:row>
      <xdr:rowOff>0</xdr:rowOff>
    </xdr:to>
    <xdr:sp macro="" textlink="">
      <xdr:nvSpPr>
        <xdr:cNvPr id="694905" name="Line 2644"/>
        <xdr:cNvSpPr>
          <a:spLocks noChangeShapeType="1"/>
        </xdr:cNvSpPr>
      </xdr:nvSpPr>
      <xdr:spPr bwMode="auto">
        <a:xfrm flipH="1" flipV="1">
          <a:off x="10134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906" name="Line 2647"/>
        <xdr:cNvSpPr>
          <a:spLocks noChangeShapeType="1"/>
        </xdr:cNvSpPr>
      </xdr:nvSpPr>
      <xdr:spPr bwMode="auto">
        <a:xfrm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0</xdr:row>
      <xdr:rowOff>0</xdr:rowOff>
    </xdr:from>
    <xdr:to>
      <xdr:col>11</xdr:col>
      <xdr:colOff>133350</xdr:colOff>
      <xdr:row>0</xdr:row>
      <xdr:rowOff>0</xdr:rowOff>
    </xdr:to>
    <xdr:sp macro="" textlink="">
      <xdr:nvSpPr>
        <xdr:cNvPr id="694907" name="Line 2648"/>
        <xdr:cNvSpPr>
          <a:spLocks noChangeShapeType="1"/>
        </xdr:cNvSpPr>
      </xdr:nvSpPr>
      <xdr:spPr bwMode="auto">
        <a:xfrm>
          <a:off x="114300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133350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694908" name="Line 2649"/>
        <xdr:cNvSpPr>
          <a:spLocks noChangeShapeType="1"/>
        </xdr:cNvSpPr>
      </xdr:nvSpPr>
      <xdr:spPr bwMode="auto">
        <a:xfrm>
          <a:off x="12392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28575</xdr:colOff>
      <xdr:row>0</xdr:row>
      <xdr:rowOff>0</xdr:rowOff>
    </xdr:from>
    <xdr:to>
      <xdr:col>18</xdr:col>
      <xdr:colOff>28575</xdr:colOff>
      <xdr:row>0</xdr:row>
      <xdr:rowOff>0</xdr:rowOff>
    </xdr:to>
    <xdr:sp macro="" textlink="">
      <xdr:nvSpPr>
        <xdr:cNvPr id="694909" name="Line 2650"/>
        <xdr:cNvSpPr>
          <a:spLocks noChangeShapeType="1"/>
        </xdr:cNvSpPr>
      </xdr:nvSpPr>
      <xdr:spPr bwMode="auto">
        <a:xfrm>
          <a:off x="13506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85725</xdr:colOff>
      <xdr:row>0</xdr:row>
      <xdr:rowOff>0</xdr:rowOff>
    </xdr:from>
    <xdr:to>
      <xdr:col>21</xdr:col>
      <xdr:colOff>85725</xdr:colOff>
      <xdr:row>0</xdr:row>
      <xdr:rowOff>0</xdr:rowOff>
    </xdr:to>
    <xdr:sp macro="" textlink="">
      <xdr:nvSpPr>
        <xdr:cNvPr id="694910" name="Line 2651"/>
        <xdr:cNvSpPr>
          <a:spLocks noChangeShapeType="1"/>
        </xdr:cNvSpPr>
      </xdr:nvSpPr>
      <xdr:spPr bwMode="auto">
        <a:xfrm>
          <a:off x="14420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9525</xdr:colOff>
      <xdr:row>0</xdr:row>
      <xdr:rowOff>0</xdr:rowOff>
    </xdr:from>
    <xdr:to>
      <xdr:col>37</xdr:col>
      <xdr:colOff>190500</xdr:colOff>
      <xdr:row>0</xdr:row>
      <xdr:rowOff>0</xdr:rowOff>
    </xdr:to>
    <xdr:sp macro="" textlink="">
      <xdr:nvSpPr>
        <xdr:cNvPr id="538288" name="Текст 1211"/>
        <xdr:cNvSpPr txBox="1">
          <a:spLocks noChangeArrowheads="1"/>
        </xdr:cNvSpPr>
      </xdr:nvSpPr>
      <xdr:spPr bwMode="auto">
        <a:xfrm>
          <a:off x="17316450" y="171450"/>
          <a:ext cx="6762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Производ.  практика</a:t>
          </a:r>
        </a:p>
      </xdr:txBody>
    </xdr:sp>
    <xdr:clientData/>
  </xdr:twoCellAnchor>
  <xdr:twoCellAnchor>
    <xdr:from>
      <xdr:col>17</xdr:col>
      <xdr:colOff>57150</xdr:colOff>
      <xdr:row>0</xdr:row>
      <xdr:rowOff>0</xdr:rowOff>
    </xdr:from>
    <xdr:to>
      <xdr:col>18</xdr:col>
      <xdr:colOff>133350</xdr:colOff>
      <xdr:row>0</xdr:row>
      <xdr:rowOff>0</xdr:rowOff>
    </xdr:to>
    <xdr:sp macro="" textlink="">
      <xdr:nvSpPr>
        <xdr:cNvPr id="538292" name="Текст 1218"/>
        <xdr:cNvSpPr txBox="1">
          <a:spLocks noChangeArrowheads="1"/>
        </xdr:cNvSpPr>
      </xdr:nvSpPr>
      <xdr:spPr bwMode="auto">
        <a:xfrm>
          <a:off x="12249150" y="171450"/>
          <a:ext cx="4286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2</a:t>
          </a:r>
        </a:p>
      </xdr:txBody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918" name="Line 2664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694919" name="Line 2665"/>
        <xdr:cNvSpPr>
          <a:spLocks noChangeShapeType="1"/>
        </xdr:cNvSpPr>
      </xdr:nvSpPr>
      <xdr:spPr bwMode="auto">
        <a:xfrm flipV="1">
          <a:off x="91154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94920" name="Line 2666"/>
        <xdr:cNvSpPr>
          <a:spLocks noChangeShapeType="1"/>
        </xdr:cNvSpPr>
      </xdr:nvSpPr>
      <xdr:spPr bwMode="auto">
        <a:xfrm flipV="1">
          <a:off x="11001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21" name="Line 2667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22" name="Line 2668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23" name="Line 2669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24" name="Line 267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25" name="Line 267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26" name="Line 267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27" name="Line 267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28" name="Line 267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29" name="Line 267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0" name="Line 267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1" name="Line 267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2" name="Line 267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3" name="Line 267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4" name="Line 268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5" name="Line 268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6" name="Line 268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7" name="Line 268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8" name="Line 268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39" name="Line 268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0" name="Line 268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1" name="Line 268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2" name="Line 268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3" name="Line 268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4" name="Line 269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5" name="Line 269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6" name="Line 269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7" name="Line 269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8" name="Line 269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49" name="Line 269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50" name="Line 269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51" name="Line 2697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52" name="Line 2698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53" name="Line 2699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54" name="Line 270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55" name="Line 270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56" name="Line 270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57" name="Line 270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58" name="Line 270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959" name="Line 2705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60" name="Line 270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61" name="Line 270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62" name="Line 270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63" name="Line 270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64" name="Line 271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65" name="Line 271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66" name="Line 271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967" name="Line 2713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68" name="Line 271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69" name="Line 271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0" name="Line 271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1" name="Line 271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2" name="Line 271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3" name="Line 271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4" name="Line 272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5" name="Line 272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6" name="Line 272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7" name="Line 272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8" name="Line 272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79" name="Line 272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0" name="Line 272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1" name="Line 272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2" name="Line 272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3" name="Line 2729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4" name="Line 2730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5" name="Line 273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6" name="Line 273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7" name="Line 273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8" name="Line 273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89" name="Line 273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90" name="Line 273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4991" name="Line 2737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92" name="Line 273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93" name="Line 273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94" name="Line 274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95" name="Line 274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96" name="Line 274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97" name="Line 274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4998" name="Line 274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4999" name="Line 2745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0" name="Line 274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1" name="Line 274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2" name="Line 274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3" name="Line 274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4" name="Line 275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5" name="Line 275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6" name="Line 275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7" name="Line 275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8" name="Line 275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09" name="Line 275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0" name="Line 275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1" name="Line 275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2" name="Line 275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3" name="Line 275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4" name="Line 276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5" name="Line 276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6" name="Line 276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7" name="Line 276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8" name="Line 276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19" name="Line 276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20" name="Line 276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21" name="Line 276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22" name="Line 276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023" name="Line 2769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24" name="Line 277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25" name="Line 277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26" name="Line 277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27" name="Line 277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28" name="Line 277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29" name="Line 277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30" name="Line 277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5031" name="Line 2777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32" name="Line 277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33" name="Line 277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34" name="Line 278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35" name="Line 278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36" name="Line 278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37" name="Line 278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38" name="Line 278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39" name="Line 278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40" name="Line 278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41" name="Line 278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42" name="Line 278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43" name="Line 278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44" name="Line 279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45" name="Line 279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46" name="Line 279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5047" name="Line 2793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5048" name="Line 2794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49" name="Line 2795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5050" name="Line 2796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5051" name="Line 2797"/>
        <xdr:cNvSpPr>
          <a:spLocks noChangeShapeType="1"/>
        </xdr:cNvSpPr>
      </xdr:nvSpPr>
      <xdr:spPr bwMode="auto">
        <a:xfrm flipV="1"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052" name="Line 2798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053" name="Line 2799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54" name="Line 2800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55" name="Line 280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695056" name="Line 2802"/>
        <xdr:cNvSpPr>
          <a:spLocks noChangeShapeType="1"/>
        </xdr:cNvSpPr>
      </xdr:nvSpPr>
      <xdr:spPr bwMode="auto">
        <a:xfrm flipV="1">
          <a:off x="1281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0</xdr:rowOff>
    </xdr:from>
    <xdr:to>
      <xdr:col>22</xdr:col>
      <xdr:colOff>57150</xdr:colOff>
      <xdr:row>0</xdr:row>
      <xdr:rowOff>0</xdr:rowOff>
    </xdr:to>
    <xdr:sp macro="" textlink="">
      <xdr:nvSpPr>
        <xdr:cNvPr id="695057" name="Line 2803"/>
        <xdr:cNvSpPr>
          <a:spLocks noChangeShapeType="1"/>
        </xdr:cNvSpPr>
      </xdr:nvSpPr>
      <xdr:spPr bwMode="auto">
        <a:xfrm flipV="1">
          <a:off x="14773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409575</xdr:colOff>
      <xdr:row>0</xdr:row>
      <xdr:rowOff>0</xdr:rowOff>
    </xdr:to>
    <xdr:sp macro="" textlink="">
      <xdr:nvSpPr>
        <xdr:cNvPr id="695058" name="Line 2804"/>
        <xdr:cNvSpPr>
          <a:spLocks noChangeShapeType="1"/>
        </xdr:cNvSpPr>
      </xdr:nvSpPr>
      <xdr:spPr bwMode="auto">
        <a:xfrm flipV="1">
          <a:off x="9029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161925</xdr:colOff>
      <xdr:row>0</xdr:row>
      <xdr:rowOff>0</xdr:rowOff>
    </xdr:from>
    <xdr:to>
      <xdr:col>14</xdr:col>
      <xdr:colOff>161925</xdr:colOff>
      <xdr:row>0</xdr:row>
      <xdr:rowOff>0</xdr:rowOff>
    </xdr:to>
    <xdr:sp macro="" textlink="">
      <xdr:nvSpPr>
        <xdr:cNvPr id="695059" name="Line 2805"/>
        <xdr:cNvSpPr>
          <a:spLocks noChangeShapeType="1"/>
        </xdr:cNvSpPr>
      </xdr:nvSpPr>
      <xdr:spPr bwMode="auto">
        <a:xfrm>
          <a:off x="12420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95250</xdr:colOff>
      <xdr:row>0</xdr:row>
      <xdr:rowOff>0</xdr:rowOff>
    </xdr:from>
    <xdr:to>
      <xdr:col>21</xdr:col>
      <xdr:colOff>95250</xdr:colOff>
      <xdr:row>0</xdr:row>
      <xdr:rowOff>0</xdr:rowOff>
    </xdr:to>
    <xdr:sp macro="" textlink="">
      <xdr:nvSpPr>
        <xdr:cNvPr id="695060" name="Line 2806"/>
        <xdr:cNvSpPr>
          <a:spLocks noChangeShapeType="1"/>
        </xdr:cNvSpPr>
      </xdr:nvSpPr>
      <xdr:spPr bwMode="auto">
        <a:xfrm>
          <a:off x="14430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5061" name="Line 2807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5062" name="Line 2808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695063" name="Line 2809"/>
        <xdr:cNvSpPr>
          <a:spLocks noChangeShapeType="1"/>
        </xdr:cNvSpPr>
      </xdr:nvSpPr>
      <xdr:spPr bwMode="auto">
        <a:xfrm>
          <a:off x="21288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5064" name="Line 2810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65" name="Line 281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66" name="Line 281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67" name="Line 281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68" name="Line 281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69" name="Line 281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70" name="Line 281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71" name="Line 281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72" name="Line 281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073" name="Line 2819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74" name="Line 282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75" name="Line 282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76" name="Line 282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77" name="Line 282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78" name="Line 282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79" name="Line 282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80" name="Line 282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5081" name="Line 2827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82" name="Line 282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83" name="Line 282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84" name="Line 283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85" name="Line 283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86" name="Line 283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87" name="Line 283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88" name="Line 283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89" name="Line 283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90" name="Line 283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91" name="Line 283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92" name="Line 283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93" name="Line 283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94" name="Line 284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95" name="Line 284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96" name="Line 284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5097" name="Line 2843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695098" name="Line 2844"/>
        <xdr:cNvSpPr>
          <a:spLocks noChangeShapeType="1"/>
        </xdr:cNvSpPr>
      </xdr:nvSpPr>
      <xdr:spPr bwMode="auto">
        <a:xfrm flipV="1">
          <a:off x="14716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099" name="Line 2845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5100" name="Line 2846"/>
        <xdr:cNvSpPr>
          <a:spLocks noChangeShapeType="1"/>
        </xdr:cNvSpPr>
      </xdr:nvSpPr>
      <xdr:spPr bwMode="auto">
        <a:xfrm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95101" name="Line 2847"/>
        <xdr:cNvSpPr>
          <a:spLocks noChangeShapeType="1"/>
        </xdr:cNvSpPr>
      </xdr:nvSpPr>
      <xdr:spPr bwMode="auto">
        <a:xfrm flipV="1">
          <a:off x="16040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102" name="Line 2848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103" name="Line 2849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04" name="Line 2850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05" name="Line 285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0</xdr:row>
      <xdr:rowOff>0</xdr:rowOff>
    </xdr:from>
    <xdr:to>
      <xdr:col>22</xdr:col>
      <xdr:colOff>57150</xdr:colOff>
      <xdr:row>0</xdr:row>
      <xdr:rowOff>0</xdr:rowOff>
    </xdr:to>
    <xdr:sp macro="" textlink="">
      <xdr:nvSpPr>
        <xdr:cNvPr id="695106" name="Line 2852"/>
        <xdr:cNvSpPr>
          <a:spLocks noChangeShapeType="1"/>
        </xdr:cNvSpPr>
      </xdr:nvSpPr>
      <xdr:spPr bwMode="auto">
        <a:xfrm flipV="1">
          <a:off x="147732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409575</xdr:colOff>
      <xdr:row>0</xdr:row>
      <xdr:rowOff>0</xdr:rowOff>
    </xdr:from>
    <xdr:to>
      <xdr:col>5</xdr:col>
      <xdr:colOff>409575</xdr:colOff>
      <xdr:row>0</xdr:row>
      <xdr:rowOff>0</xdr:rowOff>
    </xdr:to>
    <xdr:sp macro="" textlink="">
      <xdr:nvSpPr>
        <xdr:cNvPr id="695107" name="Line 2853"/>
        <xdr:cNvSpPr>
          <a:spLocks noChangeShapeType="1"/>
        </xdr:cNvSpPr>
      </xdr:nvSpPr>
      <xdr:spPr bwMode="auto">
        <a:xfrm flipV="1">
          <a:off x="90297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161925</xdr:colOff>
      <xdr:row>0</xdr:row>
      <xdr:rowOff>0</xdr:rowOff>
    </xdr:from>
    <xdr:to>
      <xdr:col>14</xdr:col>
      <xdr:colOff>161925</xdr:colOff>
      <xdr:row>0</xdr:row>
      <xdr:rowOff>0</xdr:rowOff>
    </xdr:to>
    <xdr:sp macro="" textlink="">
      <xdr:nvSpPr>
        <xdr:cNvPr id="695108" name="Line 2854"/>
        <xdr:cNvSpPr>
          <a:spLocks noChangeShapeType="1"/>
        </xdr:cNvSpPr>
      </xdr:nvSpPr>
      <xdr:spPr bwMode="auto">
        <a:xfrm>
          <a:off x="12420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95250</xdr:colOff>
      <xdr:row>0</xdr:row>
      <xdr:rowOff>0</xdr:rowOff>
    </xdr:from>
    <xdr:to>
      <xdr:col>21</xdr:col>
      <xdr:colOff>95250</xdr:colOff>
      <xdr:row>0</xdr:row>
      <xdr:rowOff>0</xdr:rowOff>
    </xdr:to>
    <xdr:sp macro="" textlink="">
      <xdr:nvSpPr>
        <xdr:cNvPr id="695109" name="Line 2855"/>
        <xdr:cNvSpPr>
          <a:spLocks noChangeShapeType="1"/>
        </xdr:cNvSpPr>
      </xdr:nvSpPr>
      <xdr:spPr bwMode="auto">
        <a:xfrm>
          <a:off x="14430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10" name="Line 288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11" name="Line 2884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12" name="Line 2885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13" name="Line 288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14" name="Line 288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15" name="Line 288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16" name="Line 288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17" name="Line 289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118" name="Line 2891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19" name="Line 289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0" name="Line 289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1" name="Line 289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2" name="Line 289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3" name="Line 289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4" name="Line 289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5" name="Line 289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6" name="Line 289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7" name="Line 290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8" name="Line 290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29" name="Line 290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0" name="Line 290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1" name="Line 290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2" name="Line 290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3" name="Line 290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4" name="Line 290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5" name="Line 290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6" name="Line 290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7" name="Line 291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8" name="Line 291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39" name="Line 291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40" name="Line 291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141" name="Line 2914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142" name="Line 2915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695143" name="Line 2916"/>
        <xdr:cNvSpPr>
          <a:spLocks noChangeShapeType="1"/>
        </xdr:cNvSpPr>
      </xdr:nvSpPr>
      <xdr:spPr bwMode="auto">
        <a:xfrm flipV="1">
          <a:off x="1281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44" name="Line 2917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45" name="Line 2918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46" name="Line 2919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47" name="Line 292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48" name="Line 292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49" name="Line 292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50" name="Line 292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51" name="Line 292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152" name="Line 2925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53" name="Line 292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54" name="Line 292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55" name="Line 292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56" name="Line 292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57" name="Line 293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58" name="Line 293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59" name="Line 293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0" name="Line 293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1" name="Line 293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2" name="Line 293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3" name="Line 293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4" name="Line 293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5" name="Line 293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6" name="Line 293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7" name="Line 294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8" name="Line 294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69" name="Line 294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70" name="Line 294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71" name="Line 294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72" name="Line 294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73" name="Line 294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74" name="Line 294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175" name="Line 2948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0</xdr:row>
      <xdr:rowOff>0</xdr:rowOff>
    </xdr:from>
    <xdr:to>
      <xdr:col>46</xdr:col>
      <xdr:colOff>0</xdr:colOff>
      <xdr:row>0</xdr:row>
      <xdr:rowOff>0</xdr:rowOff>
    </xdr:to>
    <xdr:sp macro="" textlink="">
      <xdr:nvSpPr>
        <xdr:cNvPr id="695176" name="Line 2949"/>
        <xdr:cNvSpPr>
          <a:spLocks noChangeShapeType="1"/>
        </xdr:cNvSpPr>
      </xdr:nvSpPr>
      <xdr:spPr bwMode="auto">
        <a:xfrm>
          <a:off x="22298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695177" name="Line 2950"/>
        <xdr:cNvSpPr>
          <a:spLocks noChangeShapeType="1"/>
        </xdr:cNvSpPr>
      </xdr:nvSpPr>
      <xdr:spPr bwMode="auto">
        <a:xfrm flipV="1">
          <a:off x="128111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78" name="Line 390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79" name="Line 390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0" name="Line 390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1" name="Line 390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2" name="Line 390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3" name="Line 390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4" name="Line 390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5" name="Line 390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6" name="Line 390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7" name="Line 391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8" name="Line 391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89" name="Line 391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0" name="Line 391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1" name="Line 391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2" name="Line 391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3" name="Line 391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4" name="Line 391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5" name="Line 391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6" name="Line 391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7" name="Line 392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8" name="Line 392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199" name="Line 392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0" name="Line 392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1" name="Line 392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2" name="Line 392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3" name="Line 392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4" name="Line 392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5" name="Line 392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6" name="Line 392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7" name="Line 393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8" name="Line 393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09" name="Line 393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0" name="Line 393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1" name="Line 393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2" name="Line 393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3" name="Line 393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4" name="Line 393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5" name="Line 393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6" name="Line 393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7" name="Line 394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8" name="Line 394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19" name="Line 394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0" name="Line 394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1" name="Line 394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2" name="Line 394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3" name="Line 394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4" name="Line 394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5" name="Line 394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6" name="Line 394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7" name="Line 395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8" name="Line 395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29" name="Line 395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0" name="Line 395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1" name="Line 395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2" name="Line 395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3" name="Line 395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4" name="Line 395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5" name="Line 395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6" name="Line 395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7" name="Line 396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8" name="Line 3961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39" name="Line 396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0" name="Line 396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1" name="Line 396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2" name="Line 396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3" name="Line 396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4" name="Line 396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5" name="Line 396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6" name="Line 396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7" name="Line 397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8" name="Line 397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49" name="Line 397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0" name="Line 397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1" name="Line 397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2" name="Line 397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3" name="Line 397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4" name="Line 397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5" name="Line 397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6" name="Line 397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7" name="Line 398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8" name="Line 398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59" name="Line 398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60" name="Line 398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61" name="Line 398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62" name="Line 398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63" name="Line 398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64" name="Line 398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65" name="Line 398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66" name="Line 398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67" name="Line 399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69" name="Line 3992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0" name="Line 399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1" name="Line 3994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2" name="Line 399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3" name="Line 399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4" name="Line 399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5" name="Line 399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6" name="Line 399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7" name="Line 400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8" name="Line 400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79" name="Line 400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0" name="Line 400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1" name="Line 400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2" name="Line 400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3" name="Line 400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4" name="Line 400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5" name="Line 400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6" name="Line 400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7" name="Line 401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8" name="Line 401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89" name="Line 401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90" name="Line 401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91" name="Line 401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92" name="Line 401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93" name="Line 401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94" name="Line 401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95" name="Line 401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96" name="Line 401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97" name="Line 402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298" name="Line 402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5299" name="Line 4022"/>
        <xdr:cNvSpPr>
          <a:spLocks noChangeShapeType="1"/>
        </xdr:cNvSpPr>
      </xdr:nvSpPr>
      <xdr:spPr bwMode="auto">
        <a:xfrm flipV="1">
          <a:off x="12534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0" name="Line 4023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1" name="Line 4024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2" name="Line 4025"/>
        <xdr:cNvSpPr>
          <a:spLocks noChangeShapeType="1"/>
        </xdr:cNvSpPr>
      </xdr:nvSpPr>
      <xdr:spPr bwMode="auto">
        <a:xfrm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3" name="Line 402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4" name="Line 402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5" name="Line 402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6" name="Line 402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7" name="Line 403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8" name="Line 403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09" name="Line 403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0" name="Line 403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1" name="Line 403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2" name="Line 403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3" name="Line 403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4" name="Line 403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5" name="Line 403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6" name="Line 403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7" name="Line 404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8" name="Line 404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19" name="Line 404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0" name="Line 4043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1" name="Line 4044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2" name="Line 4045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3" name="Line 4046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4" name="Line 4047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5" name="Line 4048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6" name="Line 4049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7" name="Line 4050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8" name="Line 4051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95329" name="Line 4052"/>
        <xdr:cNvSpPr>
          <a:spLocks noChangeShapeType="1"/>
        </xdr:cNvSpPr>
      </xdr:nvSpPr>
      <xdr:spPr bwMode="auto">
        <a:xfrm flipV="1">
          <a:off x="638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5330" name="Line 4053"/>
        <xdr:cNvSpPr>
          <a:spLocks noChangeShapeType="1"/>
        </xdr:cNvSpPr>
      </xdr:nvSpPr>
      <xdr:spPr bwMode="auto">
        <a:xfrm flipV="1">
          <a:off x="12534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38100</xdr:rowOff>
    </xdr:from>
    <xdr:to>
      <xdr:col>7</xdr:col>
      <xdr:colOff>0</xdr:colOff>
      <xdr:row>4</xdr:row>
      <xdr:rowOff>142875</xdr:rowOff>
    </xdr:to>
    <xdr:sp macro="" textlink="">
      <xdr:nvSpPr>
        <xdr:cNvPr id="695331" name="Line 4062"/>
        <xdr:cNvSpPr>
          <a:spLocks noChangeShapeType="1"/>
        </xdr:cNvSpPr>
      </xdr:nvSpPr>
      <xdr:spPr bwMode="auto">
        <a:xfrm>
          <a:off x="9572625" y="20764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3" name="Line 2266"/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38100</xdr:rowOff>
    </xdr:from>
    <xdr:to>
      <xdr:col>7</xdr:col>
      <xdr:colOff>0</xdr:colOff>
      <xdr:row>9</xdr:row>
      <xdr:rowOff>142875</xdr:rowOff>
    </xdr:to>
    <xdr:sp macro="" textlink="">
      <xdr:nvSpPr>
        <xdr:cNvPr id="5" name="Line 4062"/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582084</xdr:colOff>
      <xdr:row>1</xdr:row>
      <xdr:rowOff>60477</xdr:rowOff>
    </xdr:from>
    <xdr:to>
      <xdr:col>1</xdr:col>
      <xdr:colOff>4492625</xdr:colOff>
      <xdr:row>5</xdr:row>
      <xdr:rowOff>0</xdr:rowOff>
    </xdr:to>
    <xdr:sp macro="" textlink="">
      <xdr:nvSpPr>
        <xdr:cNvPr id="7" name="TextBox 6"/>
        <xdr:cNvSpPr txBox="1"/>
      </xdr:nvSpPr>
      <xdr:spPr>
        <a:xfrm>
          <a:off x="582084" y="219227"/>
          <a:ext cx="4624916" cy="1384148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Факультеттин деканы</a:t>
          </a:r>
          <a:r>
            <a:rPr lang="ru-RU" sz="12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Декан факультета / 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faculty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"___"________2020  ж./г./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133350</xdr:colOff>
      <xdr:row>3</xdr:row>
      <xdr:rowOff>4397</xdr:rowOff>
    </xdr:from>
    <xdr:to>
      <xdr:col>60</xdr:col>
      <xdr:colOff>14044</xdr:colOff>
      <xdr:row>5</xdr:row>
      <xdr:rowOff>114178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582025" y="1347422"/>
          <a:ext cx="2642944" cy="614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2020-21-окуу жылына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набора 2020-21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the recruitment of  the 20</a:t>
          </a:r>
          <a:r>
            <a:rPr lang="ky-KG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ky-KG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r>
            <a:rPr lang="ru-RU" sz="10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476183</xdr:rowOff>
    </xdr:from>
    <xdr:to>
      <xdr:col>12</xdr:col>
      <xdr:colOff>88899</xdr:colOff>
      <xdr:row>11</xdr:row>
      <xdr:rowOff>171450</xdr:rowOff>
    </xdr:to>
    <xdr:sp macro="" textlink="">
      <xdr:nvSpPr>
        <xdr:cNvPr id="3" name="TextBox 2"/>
        <xdr:cNvSpPr txBox="1"/>
      </xdr:nvSpPr>
      <xdr:spPr>
        <a:xfrm>
          <a:off x="0" y="1342958"/>
          <a:ext cx="2174874" cy="1933642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Окуу иштери боюнча проректор</a:t>
          </a:r>
          <a:r>
            <a:rPr lang="ru-RU" sz="1000" b="1" i="0">
              <a:effectLst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учебной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____________Чыныбаев М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.К.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Chynybaev M.K.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"___"________2020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 editAs="oneCell">
    <xdr:from>
      <xdr:col>17</xdr:col>
      <xdr:colOff>9525</xdr:colOff>
      <xdr:row>22</xdr:row>
      <xdr:rowOff>9525</xdr:rowOff>
    </xdr:from>
    <xdr:to>
      <xdr:col>18</xdr:col>
      <xdr:colOff>2931</xdr:colOff>
      <xdr:row>23</xdr:row>
      <xdr:rowOff>2930</xdr:rowOff>
    </xdr:to>
    <xdr:pic>
      <xdr:nvPicPr>
        <xdr:cNvPr id="4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781675"/>
          <a:ext cx="164856" cy="1648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22</xdr:row>
      <xdr:rowOff>9525</xdr:rowOff>
    </xdr:from>
    <xdr:to>
      <xdr:col>19</xdr:col>
      <xdr:colOff>2931</xdr:colOff>
      <xdr:row>23</xdr:row>
      <xdr:rowOff>2930</xdr:rowOff>
    </xdr:to>
    <xdr:pic>
      <xdr:nvPicPr>
        <xdr:cNvPr id="5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5781675"/>
          <a:ext cx="164856" cy="1648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22</xdr:row>
      <xdr:rowOff>9525</xdr:rowOff>
    </xdr:from>
    <xdr:to>
      <xdr:col>20</xdr:col>
      <xdr:colOff>2929</xdr:colOff>
      <xdr:row>23</xdr:row>
      <xdr:rowOff>2930</xdr:rowOff>
    </xdr:to>
    <xdr:pic>
      <xdr:nvPicPr>
        <xdr:cNvPr id="6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5781675"/>
          <a:ext cx="164854" cy="1648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23</xdr:row>
      <xdr:rowOff>9525</xdr:rowOff>
    </xdr:from>
    <xdr:to>
      <xdr:col>18</xdr:col>
      <xdr:colOff>2931</xdr:colOff>
      <xdr:row>24</xdr:row>
      <xdr:rowOff>9524</xdr:rowOff>
    </xdr:to>
    <xdr:pic>
      <xdr:nvPicPr>
        <xdr:cNvPr id="7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5953125"/>
          <a:ext cx="164856" cy="161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23</xdr:row>
      <xdr:rowOff>9525</xdr:rowOff>
    </xdr:from>
    <xdr:to>
      <xdr:col>19</xdr:col>
      <xdr:colOff>2931</xdr:colOff>
      <xdr:row>24</xdr:row>
      <xdr:rowOff>9524</xdr:rowOff>
    </xdr:to>
    <xdr:pic>
      <xdr:nvPicPr>
        <xdr:cNvPr id="8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5953125"/>
          <a:ext cx="164856" cy="161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23</xdr:row>
      <xdr:rowOff>9525</xdr:rowOff>
    </xdr:from>
    <xdr:to>
      <xdr:col>20</xdr:col>
      <xdr:colOff>2929</xdr:colOff>
      <xdr:row>24</xdr:row>
      <xdr:rowOff>9524</xdr:rowOff>
    </xdr:to>
    <xdr:pic>
      <xdr:nvPicPr>
        <xdr:cNvPr id="9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5953125"/>
          <a:ext cx="164854" cy="161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24</xdr:row>
      <xdr:rowOff>9525</xdr:rowOff>
    </xdr:from>
    <xdr:to>
      <xdr:col>18</xdr:col>
      <xdr:colOff>2931</xdr:colOff>
      <xdr:row>25</xdr:row>
      <xdr:rowOff>9528</xdr:rowOff>
    </xdr:to>
    <xdr:pic>
      <xdr:nvPicPr>
        <xdr:cNvPr id="10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6115050"/>
          <a:ext cx="164856" cy="1619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24</xdr:row>
      <xdr:rowOff>9525</xdr:rowOff>
    </xdr:from>
    <xdr:to>
      <xdr:col>19</xdr:col>
      <xdr:colOff>2931</xdr:colOff>
      <xdr:row>25</xdr:row>
      <xdr:rowOff>9528</xdr:rowOff>
    </xdr:to>
    <xdr:pic>
      <xdr:nvPicPr>
        <xdr:cNvPr id="11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6115050"/>
          <a:ext cx="164856" cy="1619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24</xdr:row>
      <xdr:rowOff>9525</xdr:rowOff>
    </xdr:from>
    <xdr:to>
      <xdr:col>20</xdr:col>
      <xdr:colOff>2929</xdr:colOff>
      <xdr:row>25</xdr:row>
      <xdr:rowOff>9528</xdr:rowOff>
    </xdr:to>
    <xdr:pic>
      <xdr:nvPicPr>
        <xdr:cNvPr id="12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6115050"/>
          <a:ext cx="164854" cy="1619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25</xdr:row>
      <xdr:rowOff>9525</xdr:rowOff>
    </xdr:from>
    <xdr:to>
      <xdr:col>18</xdr:col>
      <xdr:colOff>2931</xdr:colOff>
      <xdr:row>26</xdr:row>
      <xdr:rowOff>9524</xdr:rowOff>
    </xdr:to>
    <xdr:pic>
      <xdr:nvPicPr>
        <xdr:cNvPr id="13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6276975"/>
          <a:ext cx="164856" cy="161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25</xdr:row>
      <xdr:rowOff>9525</xdr:rowOff>
    </xdr:from>
    <xdr:to>
      <xdr:col>19</xdr:col>
      <xdr:colOff>2931</xdr:colOff>
      <xdr:row>26</xdr:row>
      <xdr:rowOff>9524</xdr:rowOff>
    </xdr:to>
    <xdr:pic>
      <xdr:nvPicPr>
        <xdr:cNvPr id="14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6276975"/>
          <a:ext cx="164856" cy="161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25</xdr:row>
      <xdr:rowOff>9525</xdr:rowOff>
    </xdr:from>
    <xdr:to>
      <xdr:col>20</xdr:col>
      <xdr:colOff>2929</xdr:colOff>
      <xdr:row>26</xdr:row>
      <xdr:rowOff>9524</xdr:rowOff>
    </xdr:to>
    <xdr:pic>
      <xdr:nvPicPr>
        <xdr:cNvPr id="15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6276975"/>
          <a:ext cx="164854" cy="161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22</xdr:row>
      <xdr:rowOff>9525</xdr:rowOff>
    </xdr:from>
    <xdr:to>
      <xdr:col>39</xdr:col>
      <xdr:colOff>9524</xdr:colOff>
      <xdr:row>23</xdr:row>
      <xdr:rowOff>2930</xdr:rowOff>
    </xdr:to>
    <xdr:pic>
      <xdr:nvPicPr>
        <xdr:cNvPr id="16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5781675"/>
          <a:ext cx="161924" cy="1648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22</xdr:row>
      <xdr:rowOff>9525</xdr:rowOff>
    </xdr:from>
    <xdr:to>
      <xdr:col>40</xdr:col>
      <xdr:colOff>2931</xdr:colOff>
      <xdr:row>23</xdr:row>
      <xdr:rowOff>2930</xdr:rowOff>
    </xdr:to>
    <xdr:pic>
      <xdr:nvPicPr>
        <xdr:cNvPr id="17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5781675"/>
          <a:ext cx="164856" cy="1648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23</xdr:row>
      <xdr:rowOff>9525</xdr:rowOff>
    </xdr:from>
    <xdr:to>
      <xdr:col>39</xdr:col>
      <xdr:colOff>9524</xdr:colOff>
      <xdr:row>24</xdr:row>
      <xdr:rowOff>9524</xdr:rowOff>
    </xdr:to>
    <xdr:pic>
      <xdr:nvPicPr>
        <xdr:cNvPr id="18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5953125"/>
          <a:ext cx="161924" cy="161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23</xdr:row>
      <xdr:rowOff>9525</xdr:rowOff>
    </xdr:from>
    <xdr:to>
      <xdr:col>40</xdr:col>
      <xdr:colOff>2931</xdr:colOff>
      <xdr:row>24</xdr:row>
      <xdr:rowOff>9524</xdr:rowOff>
    </xdr:to>
    <xdr:pic>
      <xdr:nvPicPr>
        <xdr:cNvPr id="19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5953125"/>
          <a:ext cx="164856" cy="1619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24</xdr:row>
      <xdr:rowOff>9525</xdr:rowOff>
    </xdr:from>
    <xdr:to>
      <xdr:col>39</xdr:col>
      <xdr:colOff>9524</xdr:colOff>
      <xdr:row>25</xdr:row>
      <xdr:rowOff>9528</xdr:rowOff>
    </xdr:to>
    <xdr:pic>
      <xdr:nvPicPr>
        <xdr:cNvPr id="20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6115050"/>
          <a:ext cx="161924" cy="1619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24</xdr:row>
      <xdr:rowOff>9525</xdr:rowOff>
    </xdr:from>
    <xdr:to>
      <xdr:col>40</xdr:col>
      <xdr:colOff>2931</xdr:colOff>
      <xdr:row>25</xdr:row>
      <xdr:rowOff>9528</xdr:rowOff>
    </xdr:to>
    <xdr:pic>
      <xdr:nvPicPr>
        <xdr:cNvPr id="21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6115050"/>
          <a:ext cx="164856" cy="16192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32</xdr:row>
      <xdr:rowOff>9525</xdr:rowOff>
    </xdr:from>
    <xdr:to>
      <xdr:col>8</xdr:col>
      <xdr:colOff>1731</xdr:colOff>
      <xdr:row>32</xdr:row>
      <xdr:rowOff>160734</xdr:rowOff>
    </xdr:to>
    <xdr:pic>
      <xdr:nvPicPr>
        <xdr:cNvPr id="22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7391400"/>
          <a:ext cx="173181" cy="15120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13</xdr:row>
      <xdr:rowOff>183696</xdr:rowOff>
    </xdr:from>
    <xdr:to>
      <xdr:col>59</xdr:col>
      <xdr:colOff>217244</xdr:colOff>
      <xdr:row>16</xdr:row>
      <xdr:rowOff>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975725" y="3707946"/>
          <a:ext cx="2204794" cy="559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- 4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плана-4 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4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0544175" y="447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38100</xdr:rowOff>
    </xdr:from>
    <xdr:to>
      <xdr:col>7</xdr:col>
      <xdr:colOff>0</xdr:colOff>
      <xdr:row>9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0544175" y="45148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582084</xdr:colOff>
      <xdr:row>1</xdr:row>
      <xdr:rowOff>60477</xdr:rowOff>
    </xdr:from>
    <xdr:to>
      <xdr:col>1</xdr:col>
      <xdr:colOff>4492625</xdr:colOff>
      <xdr:row>5</xdr:row>
      <xdr:rowOff>0</xdr:rowOff>
    </xdr:to>
    <xdr:sp macro="" textlink="">
      <xdr:nvSpPr>
        <xdr:cNvPr id="4" name="TextBox 3"/>
        <xdr:cNvSpPr txBox="1"/>
      </xdr:nvSpPr>
      <xdr:spPr>
        <a:xfrm>
          <a:off x="582084" y="222402"/>
          <a:ext cx="4748741" cy="1406373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Факультеттин деканы</a:t>
          </a:r>
          <a:r>
            <a:rPr lang="ru-RU" sz="12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Декан факультета / 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faculty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"___"________2020 ж./г./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3"/>
  <sheetViews>
    <sheetView view="pageBreakPreview" topLeftCell="A10" zoomScaleNormal="100" zoomScaleSheetLayoutView="100" workbookViewId="0">
      <selection activeCell="Z9" sqref="Z9:AY9"/>
    </sheetView>
  </sheetViews>
  <sheetFormatPr defaultRowHeight="12.75" x14ac:dyDescent="0.2"/>
  <cols>
    <col min="1" max="1" width="3" style="126" customWidth="1"/>
    <col min="2" max="22" width="2.5703125" style="126" customWidth="1"/>
    <col min="23" max="23" width="2.7109375" style="126" customWidth="1"/>
    <col min="24" max="24" width="2.5703125" style="126" customWidth="1"/>
    <col min="25" max="25" width="3.5703125" style="126" customWidth="1"/>
    <col min="26" max="31" width="2.5703125" style="126" customWidth="1"/>
    <col min="32" max="32" width="3" style="126" customWidth="1"/>
    <col min="33" max="33" width="2.5703125" style="126" customWidth="1"/>
    <col min="34" max="34" width="3.140625" style="126" customWidth="1"/>
    <col min="35" max="38" width="2.5703125" style="126" customWidth="1"/>
    <col min="39" max="39" width="2.42578125" style="126" customWidth="1"/>
    <col min="40" max="42" width="2.5703125" style="126" customWidth="1"/>
    <col min="43" max="43" width="3.28515625" style="126" customWidth="1"/>
    <col min="44" max="44" width="2.7109375" style="126" customWidth="1"/>
    <col min="45" max="49" width="2.5703125" style="126" customWidth="1"/>
    <col min="50" max="50" width="2.85546875" style="126" customWidth="1"/>
    <col min="51" max="53" width="2.5703125" style="126" customWidth="1"/>
    <col min="54" max="54" width="4" style="126" customWidth="1"/>
    <col min="55" max="55" width="5.140625" style="126" customWidth="1"/>
    <col min="56" max="56" width="3.7109375" style="126" customWidth="1"/>
    <col min="57" max="57" width="3.140625" style="126" customWidth="1"/>
    <col min="58" max="58" width="4.42578125" style="126" customWidth="1"/>
    <col min="59" max="59" width="4.140625" style="126" customWidth="1"/>
    <col min="60" max="60" width="3.7109375" style="126" customWidth="1"/>
    <col min="61" max="16384" width="9.140625" style="126"/>
  </cols>
  <sheetData>
    <row r="1" spans="1:62" s="73" customFormat="1" ht="33" customHeight="1" x14ac:dyDescent="0.2">
      <c r="A1" s="386" t="s">
        <v>89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  <c r="BC1" s="386"/>
      <c r="BD1" s="386"/>
      <c r="BE1" s="386"/>
      <c r="BF1" s="386"/>
      <c r="BG1" s="386"/>
      <c r="BH1" s="386"/>
      <c r="BI1" s="89"/>
    </row>
    <row r="2" spans="1:62" s="73" customFormat="1" ht="35.25" customHeight="1" x14ac:dyDescent="0.25">
      <c r="A2" s="392" t="s">
        <v>90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F2" s="392"/>
      <c r="BG2" s="392"/>
      <c r="BH2" s="392"/>
      <c r="BI2" s="90"/>
    </row>
    <row r="3" spans="1:62" s="73" customFormat="1" ht="37.5" customHeight="1" x14ac:dyDescent="0.2">
      <c r="A3" s="393" t="s">
        <v>91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  <c r="BG3" s="393"/>
      <c r="BH3" s="393"/>
    </row>
    <row r="4" spans="1:62" s="73" customFormat="1" ht="25.5" customHeight="1" x14ac:dyDescent="0.2">
      <c r="A4" s="391" t="s">
        <v>120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91"/>
    </row>
    <row r="5" spans="1:62" s="73" customFormat="1" ht="14.25" customHeight="1" x14ac:dyDescent="0.2">
      <c r="A5" s="92"/>
      <c r="B5" s="92"/>
      <c r="C5" s="93"/>
      <c r="D5" s="92"/>
      <c r="E5" s="92"/>
      <c r="F5" s="92"/>
      <c r="G5" s="94"/>
      <c r="H5" s="95"/>
      <c r="I5" s="95"/>
      <c r="J5" s="95"/>
      <c r="K5" s="95"/>
      <c r="L5" s="95"/>
      <c r="M5" s="96"/>
      <c r="N5" s="95"/>
      <c r="O5" s="95"/>
      <c r="P5" s="95"/>
      <c r="Q5" s="95"/>
      <c r="R5" s="95"/>
      <c r="S5" s="95"/>
      <c r="T5" s="95"/>
      <c r="U5" s="95"/>
      <c r="V5" s="95"/>
      <c r="W5" s="95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5"/>
      <c r="AS5" s="91"/>
      <c r="AT5" s="91"/>
      <c r="AU5" s="91"/>
      <c r="AV5" s="98"/>
      <c r="AW5" s="98"/>
      <c r="AX5" s="98"/>
      <c r="AY5" s="92"/>
      <c r="AZ5" s="92"/>
      <c r="BA5" s="92"/>
      <c r="BB5" s="99"/>
      <c r="BC5" s="99"/>
      <c r="BD5" s="99"/>
      <c r="BE5" s="99"/>
      <c r="BF5" s="99"/>
      <c r="BG5" s="99"/>
      <c r="BH5" s="99"/>
      <c r="BI5" s="91"/>
    </row>
    <row r="6" spans="1:62" s="73" customFormat="1" ht="16.5" customHeight="1" x14ac:dyDescent="0.25">
      <c r="A6" s="390" t="s">
        <v>121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84" t="s">
        <v>208</v>
      </c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320"/>
      <c r="AV6" s="320"/>
      <c r="AW6" s="85"/>
      <c r="AX6" s="85"/>
      <c r="AY6" s="85"/>
      <c r="BJ6" s="91"/>
    </row>
    <row r="7" spans="1:62" s="73" customFormat="1" ht="16.5" customHeight="1" x14ac:dyDescent="0.2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  <c r="N7" s="106"/>
      <c r="O7" s="104"/>
      <c r="P7" s="105"/>
      <c r="Q7" s="105"/>
      <c r="R7" s="105"/>
      <c r="S7" s="105"/>
      <c r="T7" s="105"/>
      <c r="U7" s="105"/>
      <c r="V7" s="105"/>
      <c r="W7" s="107"/>
      <c r="X7" s="105"/>
      <c r="Y7" s="105"/>
      <c r="Z7" s="88"/>
      <c r="AA7" s="321"/>
      <c r="AB7" s="113"/>
      <c r="AC7" s="114" t="s">
        <v>209</v>
      </c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320"/>
      <c r="AV7" s="322"/>
      <c r="AW7" s="88"/>
      <c r="AX7" s="88"/>
      <c r="AY7" s="88"/>
      <c r="BJ7" s="91"/>
    </row>
    <row r="8" spans="1:62" s="73" customFormat="1" ht="16.5" customHeight="1" x14ac:dyDescent="0.25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5"/>
      <c r="N8" s="106"/>
      <c r="O8" s="104"/>
      <c r="P8" s="105"/>
      <c r="Q8" s="105"/>
      <c r="R8" s="105"/>
      <c r="S8" s="105"/>
      <c r="T8" s="105"/>
      <c r="U8" s="105"/>
      <c r="V8" s="105"/>
      <c r="W8" s="107"/>
      <c r="X8" s="105"/>
      <c r="Y8" s="105"/>
      <c r="Z8" s="88"/>
      <c r="AA8" s="321"/>
      <c r="AB8" s="113"/>
      <c r="AC8" s="114" t="s">
        <v>210</v>
      </c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320"/>
      <c r="AV8" s="322"/>
      <c r="AW8" s="88"/>
      <c r="AX8" s="88"/>
      <c r="AY8" s="88"/>
      <c r="BE8" s="73" t="s">
        <v>1</v>
      </c>
      <c r="BJ8" s="91"/>
    </row>
    <row r="9" spans="1:62" s="73" customFormat="1" ht="16.5" customHeight="1" x14ac:dyDescent="0.25">
      <c r="A9" s="390" t="s">
        <v>64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23" t="s">
        <v>341</v>
      </c>
      <c r="AA9" s="324"/>
      <c r="AB9" s="324"/>
      <c r="AC9" s="88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2"/>
      <c r="AV9" s="322"/>
      <c r="AW9" s="88"/>
      <c r="AX9" s="88"/>
      <c r="AY9" s="88"/>
      <c r="BA9" s="109"/>
      <c r="BJ9" s="72"/>
    </row>
    <row r="10" spans="1:62" s="73" customFormat="1" ht="16.5" customHeight="1" x14ac:dyDescent="0.25">
      <c r="A10" s="350"/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8"/>
      <c r="AA10" s="113"/>
      <c r="AB10" s="113"/>
      <c r="AC10" s="85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320"/>
      <c r="AV10" s="320"/>
      <c r="AW10" s="85"/>
      <c r="AX10" s="85"/>
      <c r="AY10" s="85"/>
      <c r="BA10" s="109"/>
      <c r="BJ10" s="72"/>
    </row>
    <row r="11" spans="1:62" s="73" customFormat="1" ht="16.5" customHeight="1" x14ac:dyDescent="0.25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6"/>
      <c r="N11" s="106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84" t="s">
        <v>211</v>
      </c>
      <c r="AA11" s="85"/>
      <c r="AB11" s="85"/>
      <c r="AC11" s="85"/>
      <c r="AD11" s="85"/>
      <c r="AE11" s="85"/>
      <c r="AF11" s="85"/>
      <c r="AG11" s="85"/>
      <c r="AH11" s="85"/>
      <c r="AI11" s="85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2"/>
      <c r="AV11" s="102"/>
      <c r="AW11" s="85"/>
      <c r="AX11" s="85"/>
      <c r="AY11" s="85"/>
      <c r="BJ11" s="91"/>
    </row>
    <row r="12" spans="1:62" s="73" customFormat="1" ht="16.5" customHeight="1" x14ac:dyDescent="0.25">
      <c r="A12" s="103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6"/>
      <c r="N12" s="106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87" t="s">
        <v>119</v>
      </c>
      <c r="AA12" s="88"/>
      <c r="AB12" s="88"/>
      <c r="AC12" s="88"/>
      <c r="AD12" s="88"/>
      <c r="AE12" s="88"/>
      <c r="AF12" s="88"/>
      <c r="AG12" s="88"/>
      <c r="AH12" s="88"/>
      <c r="AI12" s="88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108"/>
      <c r="AV12" s="108"/>
      <c r="AW12" s="88"/>
      <c r="AX12" s="88"/>
      <c r="AY12" s="88"/>
      <c r="BJ12" s="91"/>
    </row>
    <row r="13" spans="1:62" s="73" customFormat="1" ht="16.5" customHeight="1" x14ac:dyDescent="0.25">
      <c r="A13" s="10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6"/>
      <c r="N13" s="106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87"/>
      <c r="AA13" s="88"/>
      <c r="AB13" s="88"/>
      <c r="AC13" s="88"/>
      <c r="AD13" s="88"/>
      <c r="AE13" s="88"/>
      <c r="AF13" s="88"/>
      <c r="AG13" s="88"/>
      <c r="AH13" s="88"/>
      <c r="AI13" s="88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108"/>
      <c r="AV13" s="108"/>
      <c r="AW13" s="88"/>
      <c r="AX13" s="88"/>
      <c r="AY13" s="88"/>
      <c r="BJ13" s="91"/>
    </row>
    <row r="14" spans="1:62" s="73" customFormat="1" ht="14.25" customHeight="1" x14ac:dyDescent="0.25">
      <c r="A14" s="390" t="s">
        <v>106</v>
      </c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87" t="s">
        <v>204</v>
      </c>
      <c r="AA14" s="88"/>
      <c r="AB14" s="88"/>
      <c r="AC14" s="111"/>
      <c r="AD14" s="112"/>
      <c r="AE14" s="113"/>
      <c r="AF14" s="113"/>
      <c r="AG14" s="113"/>
      <c r="AH14" s="113"/>
      <c r="AI14" s="113"/>
      <c r="AJ14" s="113"/>
      <c r="AK14" s="113"/>
      <c r="AL14" s="101"/>
      <c r="AM14" s="101"/>
      <c r="AN14" s="101"/>
      <c r="AO14" s="101"/>
      <c r="AP14" s="101"/>
      <c r="AQ14" s="101"/>
      <c r="AR14" s="101"/>
      <c r="AS14" s="101"/>
      <c r="AT14" s="101"/>
      <c r="AU14" s="102"/>
      <c r="AV14" s="108"/>
      <c r="AW14" s="88"/>
      <c r="AX14" s="88"/>
      <c r="AY14" s="88"/>
      <c r="BJ14" s="91"/>
    </row>
    <row r="15" spans="1:62" s="73" customFormat="1" ht="27.75" customHeight="1" x14ac:dyDescent="0.25">
      <c r="A15" s="394" t="s">
        <v>122</v>
      </c>
      <c r="B15" s="394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114" t="s">
        <v>205</v>
      </c>
      <c r="AA15" s="88"/>
      <c r="AB15" s="88"/>
      <c r="AC15" s="111"/>
      <c r="AD15" s="112"/>
      <c r="AE15" s="112"/>
      <c r="AF15" s="112"/>
      <c r="AG15" s="112"/>
      <c r="AH15" s="112"/>
      <c r="AI15" s="112"/>
      <c r="AJ15" s="112"/>
      <c r="AK15" s="112"/>
      <c r="AL15" s="110"/>
      <c r="AM15" s="110"/>
      <c r="AN15" s="110"/>
      <c r="AO15" s="110"/>
      <c r="AP15" s="110"/>
      <c r="AQ15" s="110"/>
      <c r="AR15" s="110"/>
      <c r="AS15" s="110"/>
      <c r="AT15" s="110"/>
      <c r="AU15" s="100"/>
      <c r="AV15" s="115"/>
      <c r="AW15" s="88"/>
      <c r="AX15" s="88"/>
      <c r="AY15" s="88"/>
      <c r="BJ15" s="91"/>
    </row>
    <row r="16" spans="1:62" s="73" customFormat="1" ht="16.5" customHeight="1" x14ac:dyDescent="0.25">
      <c r="A16" s="390" t="s">
        <v>107</v>
      </c>
      <c r="B16" s="390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116" t="s">
        <v>206</v>
      </c>
      <c r="AA16" s="88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91"/>
      <c r="BA16" s="91"/>
      <c r="BB16" s="91"/>
      <c r="BC16" s="91"/>
      <c r="BD16" s="91"/>
      <c r="BE16" s="91"/>
      <c r="BF16" s="91"/>
      <c r="BG16" s="91"/>
      <c r="BH16" s="91"/>
      <c r="BI16" s="91"/>
    </row>
    <row r="17" spans="1:60" ht="12" customHeight="1" x14ac:dyDescent="0.4">
      <c r="A17" s="119"/>
      <c r="B17" s="119"/>
      <c r="C17" s="119"/>
      <c r="D17" s="119"/>
      <c r="E17" s="120"/>
      <c r="F17" s="121"/>
      <c r="G17" s="120"/>
      <c r="H17" s="119"/>
      <c r="I17" s="120"/>
      <c r="J17" s="120"/>
      <c r="K17" s="122"/>
      <c r="L17" s="123"/>
      <c r="M17" s="123"/>
      <c r="N17" s="123"/>
      <c r="O17" s="123"/>
      <c r="P17" s="119"/>
      <c r="Q17" s="119"/>
      <c r="R17" s="124"/>
      <c r="S17" s="119"/>
      <c r="T17" s="119"/>
      <c r="U17" s="119"/>
      <c r="V17" s="119"/>
      <c r="W17" s="119"/>
      <c r="X17" s="119"/>
      <c r="Y17" s="119"/>
      <c r="Z17" s="119"/>
      <c r="AA17" s="119"/>
      <c r="AB17" s="120"/>
      <c r="AC17" s="120"/>
      <c r="AD17" s="120"/>
      <c r="AE17" s="120"/>
      <c r="AF17" s="120"/>
      <c r="AG17" s="120"/>
      <c r="AH17" s="120"/>
      <c r="AI17" s="120"/>
      <c r="AJ17" s="120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</row>
    <row r="18" spans="1:60" s="127" customFormat="1" ht="37.5" customHeight="1" x14ac:dyDescent="0.2">
      <c r="A18" s="395" t="s">
        <v>123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  <c r="AF18" s="396"/>
      <c r="AG18" s="396"/>
      <c r="AH18" s="396"/>
      <c r="AI18" s="396"/>
      <c r="AJ18" s="396"/>
      <c r="AK18" s="396"/>
      <c r="AL18" s="396"/>
      <c r="AM18" s="396"/>
      <c r="AN18" s="396"/>
      <c r="AO18" s="396"/>
      <c r="AP18" s="396"/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  <c r="BA18" s="397"/>
      <c r="BB18" s="398" t="s">
        <v>129</v>
      </c>
      <c r="BC18" s="398"/>
      <c r="BD18" s="398"/>
      <c r="BE18" s="398"/>
      <c r="BF18" s="398"/>
      <c r="BG18" s="398"/>
      <c r="BH18" s="398"/>
    </row>
    <row r="19" spans="1:60" s="127" customFormat="1" ht="12.75" customHeight="1" x14ac:dyDescent="0.2">
      <c r="A19" s="406" t="s">
        <v>65</v>
      </c>
      <c r="B19" s="387" t="s">
        <v>92</v>
      </c>
      <c r="C19" s="388"/>
      <c r="D19" s="388"/>
      <c r="E19" s="388"/>
      <c r="F19" s="389"/>
      <c r="G19" s="387" t="s">
        <v>93</v>
      </c>
      <c r="H19" s="388"/>
      <c r="I19" s="388"/>
      <c r="J19" s="389"/>
      <c r="K19" s="387" t="s">
        <v>94</v>
      </c>
      <c r="L19" s="388"/>
      <c r="M19" s="388"/>
      <c r="N19" s="389"/>
      <c r="O19" s="387" t="s">
        <v>95</v>
      </c>
      <c r="P19" s="388"/>
      <c r="Q19" s="388"/>
      <c r="R19" s="388"/>
      <c r="S19" s="389"/>
      <c r="T19" s="387" t="s">
        <v>96</v>
      </c>
      <c r="U19" s="388"/>
      <c r="V19" s="388"/>
      <c r="W19" s="389"/>
      <c r="X19" s="387" t="s">
        <v>97</v>
      </c>
      <c r="Y19" s="388"/>
      <c r="Z19" s="388"/>
      <c r="AA19" s="389"/>
      <c r="AB19" s="387" t="s">
        <v>98</v>
      </c>
      <c r="AC19" s="388"/>
      <c r="AD19" s="388"/>
      <c r="AE19" s="388"/>
      <c r="AF19" s="389"/>
      <c r="AG19" s="387" t="s">
        <v>100</v>
      </c>
      <c r="AH19" s="388"/>
      <c r="AI19" s="388"/>
      <c r="AJ19" s="389"/>
      <c r="AK19" s="387" t="s">
        <v>99</v>
      </c>
      <c r="AL19" s="388"/>
      <c r="AM19" s="388"/>
      <c r="AN19" s="389"/>
      <c r="AO19" s="387" t="s">
        <v>101</v>
      </c>
      <c r="AP19" s="388"/>
      <c r="AQ19" s="388"/>
      <c r="AR19" s="389"/>
      <c r="AS19" s="387" t="s">
        <v>102</v>
      </c>
      <c r="AT19" s="388"/>
      <c r="AU19" s="388"/>
      <c r="AV19" s="388"/>
      <c r="AW19" s="389"/>
      <c r="AX19" s="387" t="s">
        <v>103</v>
      </c>
      <c r="AY19" s="388"/>
      <c r="AZ19" s="388"/>
      <c r="BA19" s="389"/>
      <c r="BB19" s="402" t="s">
        <v>115</v>
      </c>
      <c r="BC19" s="403" t="s">
        <v>131</v>
      </c>
      <c r="BD19" s="402" t="s">
        <v>116</v>
      </c>
      <c r="BE19" s="402" t="s">
        <v>117</v>
      </c>
      <c r="BF19" s="402" t="s">
        <v>132</v>
      </c>
      <c r="BG19" s="402" t="s">
        <v>130</v>
      </c>
      <c r="BH19" s="402" t="s">
        <v>118</v>
      </c>
    </row>
    <row r="20" spans="1:60" s="127" customFormat="1" x14ac:dyDescent="0.2">
      <c r="A20" s="407"/>
      <c r="B20" s="128" t="s">
        <v>0</v>
      </c>
      <c r="C20" s="128" t="s">
        <v>3</v>
      </c>
      <c r="D20" s="128" t="s">
        <v>4</v>
      </c>
      <c r="E20" s="128" t="s">
        <v>5</v>
      </c>
      <c r="F20" s="128" t="s">
        <v>6</v>
      </c>
      <c r="G20" s="128" t="s">
        <v>7</v>
      </c>
      <c r="H20" s="128" t="s">
        <v>8</v>
      </c>
      <c r="I20" s="128" t="s">
        <v>9</v>
      </c>
      <c r="J20" s="128" t="s">
        <v>10</v>
      </c>
      <c r="K20" s="128" t="s">
        <v>11</v>
      </c>
      <c r="L20" s="128" t="s">
        <v>12</v>
      </c>
      <c r="M20" s="128" t="s">
        <v>13</v>
      </c>
      <c r="N20" s="128" t="s">
        <v>14</v>
      </c>
      <c r="O20" s="128" t="s">
        <v>0</v>
      </c>
      <c r="P20" s="128" t="s">
        <v>3</v>
      </c>
      <c r="Q20" s="128" t="s">
        <v>4</v>
      </c>
      <c r="R20" s="128" t="s">
        <v>5</v>
      </c>
      <c r="S20" s="128" t="s">
        <v>6</v>
      </c>
      <c r="T20" s="128" t="s">
        <v>15</v>
      </c>
      <c r="U20" s="128" t="s">
        <v>16</v>
      </c>
      <c r="V20" s="128" t="s">
        <v>17</v>
      </c>
      <c r="W20" s="128" t="s">
        <v>18</v>
      </c>
      <c r="X20" s="128" t="s">
        <v>2</v>
      </c>
      <c r="Y20" s="128" t="s">
        <v>19</v>
      </c>
      <c r="Z20" s="128" t="s">
        <v>20</v>
      </c>
      <c r="AA20" s="128" t="s">
        <v>21</v>
      </c>
      <c r="AB20" s="128" t="s">
        <v>2</v>
      </c>
      <c r="AC20" s="128" t="s">
        <v>19</v>
      </c>
      <c r="AD20" s="128" t="s">
        <v>20</v>
      </c>
      <c r="AE20" s="128" t="s">
        <v>21</v>
      </c>
      <c r="AF20" s="128" t="s">
        <v>22</v>
      </c>
      <c r="AG20" s="128" t="s">
        <v>7</v>
      </c>
      <c r="AH20" s="128" t="s">
        <v>8</v>
      </c>
      <c r="AI20" s="128" t="s">
        <v>9</v>
      </c>
      <c r="AJ20" s="128" t="s">
        <v>10</v>
      </c>
      <c r="AK20" s="128" t="s">
        <v>2</v>
      </c>
      <c r="AL20" s="128" t="s">
        <v>23</v>
      </c>
      <c r="AM20" s="128" t="s">
        <v>24</v>
      </c>
      <c r="AN20" s="128" t="s">
        <v>25</v>
      </c>
      <c r="AO20" s="128" t="s">
        <v>0</v>
      </c>
      <c r="AP20" s="128" t="s">
        <v>3</v>
      </c>
      <c r="AQ20" s="128" t="s">
        <v>4</v>
      </c>
      <c r="AR20" s="128" t="s">
        <v>5</v>
      </c>
      <c r="AS20" s="128" t="s">
        <v>6</v>
      </c>
      <c r="AT20" s="128" t="s">
        <v>7</v>
      </c>
      <c r="AU20" s="128" t="s">
        <v>8</v>
      </c>
      <c r="AV20" s="128" t="s">
        <v>9</v>
      </c>
      <c r="AW20" s="128" t="s">
        <v>10</v>
      </c>
      <c r="AX20" s="128" t="s">
        <v>2</v>
      </c>
      <c r="AY20" s="128" t="s">
        <v>19</v>
      </c>
      <c r="AZ20" s="128" t="s">
        <v>20</v>
      </c>
      <c r="BA20" s="128" t="s">
        <v>21</v>
      </c>
      <c r="BB20" s="402"/>
      <c r="BC20" s="404"/>
      <c r="BD20" s="402"/>
      <c r="BE20" s="402"/>
      <c r="BF20" s="402"/>
      <c r="BG20" s="402"/>
      <c r="BH20" s="402"/>
    </row>
    <row r="21" spans="1:60" s="127" customFormat="1" x14ac:dyDescent="0.2">
      <c r="A21" s="407"/>
      <c r="B21" s="128" t="s">
        <v>26</v>
      </c>
      <c r="C21" s="128" t="s">
        <v>27</v>
      </c>
      <c r="D21" s="128" t="s">
        <v>28</v>
      </c>
      <c r="E21" s="128" t="s">
        <v>29</v>
      </c>
      <c r="F21" s="128" t="s">
        <v>15</v>
      </c>
      <c r="G21" s="128" t="s">
        <v>16</v>
      </c>
      <c r="H21" s="128" t="s">
        <v>17</v>
      </c>
      <c r="I21" s="128" t="s">
        <v>18</v>
      </c>
      <c r="J21" s="128" t="s">
        <v>2</v>
      </c>
      <c r="K21" s="128" t="s">
        <v>19</v>
      </c>
      <c r="L21" s="128" t="s">
        <v>20</v>
      </c>
      <c r="M21" s="128" t="s">
        <v>21</v>
      </c>
      <c r="N21" s="128" t="s">
        <v>22</v>
      </c>
      <c r="O21" s="128" t="s">
        <v>26</v>
      </c>
      <c r="P21" s="128" t="s">
        <v>27</v>
      </c>
      <c r="Q21" s="128" t="s">
        <v>28</v>
      </c>
      <c r="R21" s="128" t="s">
        <v>29</v>
      </c>
      <c r="S21" s="128" t="s">
        <v>30</v>
      </c>
      <c r="T21" s="128" t="s">
        <v>23</v>
      </c>
      <c r="U21" s="128" t="s">
        <v>24</v>
      </c>
      <c r="V21" s="128" t="s">
        <v>25</v>
      </c>
      <c r="W21" s="128" t="s">
        <v>0</v>
      </c>
      <c r="X21" s="128" t="s">
        <v>3</v>
      </c>
      <c r="Y21" s="128" t="s">
        <v>4</v>
      </c>
      <c r="Z21" s="128" t="s">
        <v>5</v>
      </c>
      <c r="AA21" s="128" t="s">
        <v>0</v>
      </c>
      <c r="AB21" s="128" t="s">
        <v>3</v>
      </c>
      <c r="AC21" s="128" t="s">
        <v>4</v>
      </c>
      <c r="AD21" s="128" t="s">
        <v>5</v>
      </c>
      <c r="AE21" s="128" t="s">
        <v>6</v>
      </c>
      <c r="AF21" s="128" t="s">
        <v>15</v>
      </c>
      <c r="AG21" s="128" t="s">
        <v>16</v>
      </c>
      <c r="AH21" s="128" t="s">
        <v>17</v>
      </c>
      <c r="AI21" s="128" t="s">
        <v>18</v>
      </c>
      <c r="AJ21" s="128" t="s">
        <v>11</v>
      </c>
      <c r="AK21" s="128" t="s">
        <v>12</v>
      </c>
      <c r="AL21" s="128" t="s">
        <v>13</v>
      </c>
      <c r="AM21" s="128" t="s">
        <v>14</v>
      </c>
      <c r="AN21" s="128" t="s">
        <v>31</v>
      </c>
      <c r="AO21" s="128" t="s">
        <v>26</v>
      </c>
      <c r="AP21" s="128" t="s">
        <v>27</v>
      </c>
      <c r="AQ21" s="128" t="s">
        <v>28</v>
      </c>
      <c r="AR21" s="128" t="s">
        <v>29</v>
      </c>
      <c r="AS21" s="128" t="s">
        <v>15</v>
      </c>
      <c r="AT21" s="128" t="s">
        <v>16</v>
      </c>
      <c r="AU21" s="128" t="s">
        <v>17</v>
      </c>
      <c r="AV21" s="128" t="s">
        <v>18</v>
      </c>
      <c r="AW21" s="128" t="s">
        <v>0</v>
      </c>
      <c r="AX21" s="128" t="s">
        <v>3</v>
      </c>
      <c r="AY21" s="128" t="s">
        <v>4</v>
      </c>
      <c r="AZ21" s="128" t="s">
        <v>5</v>
      </c>
      <c r="BA21" s="128" t="s">
        <v>31</v>
      </c>
      <c r="BB21" s="402"/>
      <c r="BC21" s="404"/>
      <c r="BD21" s="402"/>
      <c r="BE21" s="402"/>
      <c r="BF21" s="402"/>
      <c r="BG21" s="402"/>
      <c r="BH21" s="402"/>
    </row>
    <row r="22" spans="1:60" s="127" customFormat="1" ht="30.75" customHeight="1" x14ac:dyDescent="0.15">
      <c r="A22" s="408"/>
      <c r="B22" s="129">
        <v>1</v>
      </c>
      <c r="C22" s="129">
        <v>2</v>
      </c>
      <c r="D22" s="129">
        <v>3</v>
      </c>
      <c r="E22" s="129">
        <v>4</v>
      </c>
      <c r="F22" s="129">
        <v>5</v>
      </c>
      <c r="G22" s="129">
        <v>6</v>
      </c>
      <c r="H22" s="129">
        <v>7</v>
      </c>
      <c r="I22" s="129">
        <v>8</v>
      </c>
      <c r="J22" s="130">
        <v>9</v>
      </c>
      <c r="K22" s="129">
        <v>10</v>
      </c>
      <c r="L22" s="129">
        <v>11</v>
      </c>
      <c r="M22" s="129">
        <v>12</v>
      </c>
      <c r="N22" s="129">
        <v>13</v>
      </c>
      <c r="O22" s="129">
        <v>14</v>
      </c>
      <c r="P22" s="129">
        <v>15</v>
      </c>
      <c r="Q22" s="129">
        <v>16</v>
      </c>
      <c r="R22" s="129">
        <v>17</v>
      </c>
      <c r="S22" s="129">
        <v>18</v>
      </c>
      <c r="T22" s="129">
        <v>19</v>
      </c>
      <c r="U22" s="129">
        <v>20</v>
      </c>
      <c r="V22" s="129">
        <v>21</v>
      </c>
      <c r="W22" s="129">
        <v>22</v>
      </c>
      <c r="X22" s="129">
        <v>23</v>
      </c>
      <c r="Y22" s="129">
        <v>24</v>
      </c>
      <c r="Z22" s="129">
        <v>25</v>
      </c>
      <c r="AA22" s="129">
        <v>26</v>
      </c>
      <c r="AB22" s="129">
        <v>27</v>
      </c>
      <c r="AC22" s="129">
        <v>28</v>
      </c>
      <c r="AD22" s="129">
        <v>29</v>
      </c>
      <c r="AE22" s="129">
        <v>30</v>
      </c>
      <c r="AF22" s="129">
        <v>31</v>
      </c>
      <c r="AG22" s="129">
        <v>32</v>
      </c>
      <c r="AH22" s="129">
        <v>33</v>
      </c>
      <c r="AI22" s="129">
        <v>34</v>
      </c>
      <c r="AJ22" s="129">
        <v>35</v>
      </c>
      <c r="AK22" s="129">
        <v>36</v>
      </c>
      <c r="AL22" s="129">
        <v>37</v>
      </c>
      <c r="AM22" s="129">
        <v>38</v>
      </c>
      <c r="AN22" s="129">
        <v>39</v>
      </c>
      <c r="AO22" s="129">
        <v>40</v>
      </c>
      <c r="AP22" s="129">
        <v>41</v>
      </c>
      <c r="AQ22" s="129">
        <v>42</v>
      </c>
      <c r="AR22" s="129">
        <v>43</v>
      </c>
      <c r="AS22" s="129">
        <v>44</v>
      </c>
      <c r="AT22" s="129">
        <v>45</v>
      </c>
      <c r="AU22" s="129">
        <v>46</v>
      </c>
      <c r="AV22" s="129">
        <v>47</v>
      </c>
      <c r="AW22" s="129">
        <v>48</v>
      </c>
      <c r="AX22" s="129">
        <v>49</v>
      </c>
      <c r="AY22" s="129">
        <v>50</v>
      </c>
      <c r="AZ22" s="129">
        <v>51</v>
      </c>
      <c r="BA22" s="129">
        <v>52</v>
      </c>
      <c r="BB22" s="402"/>
      <c r="BC22" s="405"/>
      <c r="BD22" s="402"/>
      <c r="BE22" s="402"/>
      <c r="BF22" s="402"/>
      <c r="BG22" s="402"/>
      <c r="BH22" s="402"/>
    </row>
    <row r="23" spans="1:60" s="127" customFormat="1" ht="13.5" customHeight="1" x14ac:dyDescent="0.2">
      <c r="A23" s="131">
        <v>1</v>
      </c>
      <c r="B23" s="132"/>
      <c r="C23" s="132"/>
      <c r="D23" s="132"/>
      <c r="E23" s="132"/>
      <c r="F23" s="132"/>
      <c r="G23" s="132"/>
      <c r="H23" s="132"/>
      <c r="I23" s="133" t="s">
        <v>44</v>
      </c>
      <c r="J23" s="128"/>
      <c r="K23" s="134"/>
      <c r="L23" s="132"/>
      <c r="M23" s="132"/>
      <c r="N23" s="132"/>
      <c r="O23" s="132"/>
      <c r="P23" s="132"/>
      <c r="Q23" s="132"/>
      <c r="R23" s="132"/>
      <c r="S23" s="132"/>
      <c r="T23" s="135"/>
      <c r="U23" s="135" t="s">
        <v>32</v>
      </c>
      <c r="V23" s="135" t="s">
        <v>32</v>
      </c>
      <c r="W23" s="135"/>
      <c r="X23" s="135"/>
      <c r="Y23" s="136"/>
      <c r="Z23" s="132"/>
      <c r="AA23" s="132"/>
      <c r="AB23" s="132"/>
      <c r="AC23" s="128"/>
      <c r="AD23" s="133" t="s">
        <v>44</v>
      </c>
      <c r="AE23" s="128"/>
      <c r="AF23" s="128"/>
      <c r="AG23" s="128"/>
      <c r="AH23" s="128"/>
      <c r="AI23" s="132"/>
      <c r="AJ23" s="132"/>
      <c r="AK23" s="132"/>
      <c r="AL23" s="132"/>
      <c r="AM23" s="132"/>
      <c r="AN23" s="132"/>
      <c r="AO23" s="137" t="s">
        <v>43</v>
      </c>
      <c r="AP23" s="137" t="s">
        <v>43</v>
      </c>
      <c r="AQ23" s="137" t="s">
        <v>43</v>
      </c>
      <c r="AR23" s="137" t="s">
        <v>43</v>
      </c>
      <c r="AS23" s="135" t="s">
        <v>244</v>
      </c>
      <c r="AT23" s="135" t="s">
        <v>32</v>
      </c>
      <c r="AU23" s="135" t="s">
        <v>32</v>
      </c>
      <c r="AV23" s="135" t="s">
        <v>32</v>
      </c>
      <c r="AW23" s="135" t="s">
        <v>32</v>
      </c>
      <c r="AX23" s="135" t="s">
        <v>32</v>
      </c>
      <c r="AY23" s="135" t="s">
        <v>32</v>
      </c>
      <c r="AZ23" s="135" t="s">
        <v>32</v>
      </c>
      <c r="BA23" s="135" t="s">
        <v>32</v>
      </c>
      <c r="BB23" s="138">
        <f>SUM(BC23:BH23)</f>
        <v>52</v>
      </c>
      <c r="BC23" s="138">
        <v>32</v>
      </c>
      <c r="BD23" s="138">
        <v>5</v>
      </c>
      <c r="BE23" s="138">
        <v>5</v>
      </c>
      <c r="BF23" s="138"/>
      <c r="BG23" s="138"/>
      <c r="BH23" s="138">
        <v>10</v>
      </c>
    </row>
    <row r="24" spans="1:60" s="127" customFormat="1" x14ac:dyDescent="0.2">
      <c r="A24" s="131">
        <v>2</v>
      </c>
      <c r="B24" s="139"/>
      <c r="C24" s="132"/>
      <c r="D24" s="132"/>
      <c r="E24" s="132"/>
      <c r="F24" s="132"/>
      <c r="G24" s="132"/>
      <c r="H24" s="132"/>
      <c r="I24" s="133" t="s">
        <v>44</v>
      </c>
      <c r="J24" s="128"/>
      <c r="K24" s="128"/>
      <c r="L24" s="132"/>
      <c r="M24" s="132"/>
      <c r="N24" s="132"/>
      <c r="O24" s="132"/>
      <c r="P24" s="132"/>
      <c r="Q24" s="132"/>
      <c r="R24" s="132"/>
      <c r="S24" s="132"/>
      <c r="T24" s="135"/>
      <c r="U24" s="135" t="s">
        <v>32</v>
      </c>
      <c r="V24" s="135" t="s">
        <v>32</v>
      </c>
      <c r="W24" s="135"/>
      <c r="X24" s="140"/>
      <c r="Y24" s="141" t="s">
        <v>45</v>
      </c>
      <c r="Z24" s="132"/>
      <c r="AA24" s="132"/>
      <c r="AB24" s="132"/>
      <c r="AC24" s="128"/>
      <c r="AD24" s="133" t="s">
        <v>44</v>
      </c>
      <c r="AE24" s="128"/>
      <c r="AF24" s="128"/>
      <c r="AG24" s="132"/>
      <c r="AH24" s="128"/>
      <c r="AI24" s="132"/>
      <c r="AJ24" s="132"/>
      <c r="AK24" s="132"/>
      <c r="AL24" s="132"/>
      <c r="AM24" s="132"/>
      <c r="AN24" s="133"/>
      <c r="AO24" s="135" t="s">
        <v>32</v>
      </c>
      <c r="AP24" s="135" t="s">
        <v>32</v>
      </c>
      <c r="AQ24" s="135" t="s">
        <v>32</v>
      </c>
      <c r="AR24" s="135" t="s">
        <v>32</v>
      </c>
      <c r="AS24" s="135" t="s">
        <v>32</v>
      </c>
      <c r="AT24" s="135" t="s">
        <v>32</v>
      </c>
      <c r="AU24" s="135" t="s">
        <v>32</v>
      </c>
      <c r="AV24" s="135" t="s">
        <v>32</v>
      </c>
      <c r="AW24" s="135" t="s">
        <v>32</v>
      </c>
      <c r="AX24" s="135" t="s">
        <v>32</v>
      </c>
      <c r="AY24" s="135" t="s">
        <v>32</v>
      </c>
      <c r="AZ24" s="135" t="s">
        <v>32</v>
      </c>
      <c r="BA24" s="135" t="s">
        <v>32</v>
      </c>
      <c r="BB24" s="138">
        <f>SUM(BC24:BH24)</f>
        <v>52</v>
      </c>
      <c r="BC24" s="138">
        <v>32</v>
      </c>
      <c r="BD24" s="138">
        <v>5</v>
      </c>
      <c r="BE24" s="138"/>
      <c r="BF24" s="138"/>
      <c r="BG24" s="138"/>
      <c r="BH24" s="138">
        <v>15</v>
      </c>
    </row>
    <row r="25" spans="1:60" s="127" customFormat="1" x14ac:dyDescent="0.2">
      <c r="A25" s="131">
        <v>3</v>
      </c>
      <c r="B25" s="139"/>
      <c r="C25" s="132"/>
      <c r="D25" s="132"/>
      <c r="E25" s="132"/>
      <c r="F25" s="132"/>
      <c r="G25" s="132"/>
      <c r="H25" s="132"/>
      <c r="I25" s="133" t="s">
        <v>44</v>
      </c>
      <c r="J25" s="128"/>
      <c r="K25" s="128"/>
      <c r="L25" s="132"/>
      <c r="M25" s="132"/>
      <c r="N25" s="132"/>
      <c r="O25" s="132"/>
      <c r="P25" s="132"/>
      <c r="Q25" s="132"/>
      <c r="R25" s="132"/>
      <c r="S25" s="132"/>
      <c r="T25" s="135"/>
      <c r="U25" s="135" t="s">
        <v>32</v>
      </c>
      <c r="V25" s="135" t="s">
        <v>32</v>
      </c>
      <c r="W25" s="135"/>
      <c r="X25" s="135"/>
      <c r="Y25" s="142"/>
      <c r="Z25" s="142"/>
      <c r="AA25" s="132"/>
      <c r="AB25" s="132"/>
      <c r="AC25" s="128"/>
      <c r="AD25" s="133" t="s">
        <v>44</v>
      </c>
      <c r="AE25" s="128"/>
      <c r="AF25" s="128"/>
      <c r="AG25" s="132"/>
      <c r="AH25" s="128"/>
      <c r="AI25" s="132"/>
      <c r="AJ25" s="132"/>
      <c r="AK25" s="136"/>
      <c r="AL25" s="132"/>
      <c r="AM25" s="132"/>
      <c r="AN25" s="132"/>
      <c r="AO25" s="139" t="s">
        <v>33</v>
      </c>
      <c r="AP25" s="139" t="s">
        <v>33</v>
      </c>
      <c r="AQ25" s="139" t="s">
        <v>33</v>
      </c>
      <c r="AR25" s="139" t="s">
        <v>33</v>
      </c>
      <c r="AS25" s="139" t="s">
        <v>33</v>
      </c>
      <c r="AT25" s="135" t="s">
        <v>32</v>
      </c>
      <c r="AU25" s="135" t="s">
        <v>32</v>
      </c>
      <c r="AV25" s="135" t="s">
        <v>32</v>
      </c>
      <c r="AW25" s="135" t="s">
        <v>32</v>
      </c>
      <c r="AX25" s="135" t="s">
        <v>32</v>
      </c>
      <c r="AY25" s="135" t="s">
        <v>32</v>
      </c>
      <c r="AZ25" s="135" t="s">
        <v>32</v>
      </c>
      <c r="BA25" s="135" t="s">
        <v>32</v>
      </c>
      <c r="BB25" s="138">
        <f>SUM(BC25:BH25)</f>
        <v>52</v>
      </c>
      <c r="BC25" s="138">
        <v>32</v>
      </c>
      <c r="BD25" s="138">
        <v>5</v>
      </c>
      <c r="BE25" s="138">
        <v>5</v>
      </c>
      <c r="BF25" s="138"/>
      <c r="BG25" s="138"/>
      <c r="BH25" s="138">
        <v>10</v>
      </c>
    </row>
    <row r="26" spans="1:60" s="127" customFormat="1" x14ac:dyDescent="0.2">
      <c r="A26" s="131">
        <v>4</v>
      </c>
      <c r="B26" s="139"/>
      <c r="C26" s="132"/>
      <c r="D26" s="132"/>
      <c r="E26" s="132"/>
      <c r="F26" s="132"/>
      <c r="G26" s="132"/>
      <c r="H26" s="132"/>
      <c r="I26" s="133" t="s">
        <v>44</v>
      </c>
      <c r="J26" s="128"/>
      <c r="K26" s="128"/>
      <c r="L26" s="132"/>
      <c r="M26" s="132"/>
      <c r="N26" s="132"/>
      <c r="O26" s="136"/>
      <c r="P26" s="128"/>
      <c r="Q26" s="132"/>
      <c r="R26" s="132"/>
      <c r="S26" s="132"/>
      <c r="T26" s="135"/>
      <c r="U26" s="135" t="s">
        <v>32</v>
      </c>
      <c r="V26" s="135" t="s">
        <v>32</v>
      </c>
      <c r="W26" s="132" t="s">
        <v>39</v>
      </c>
      <c r="X26" s="132" t="s">
        <v>37</v>
      </c>
      <c r="Y26" s="132" t="s">
        <v>34</v>
      </c>
      <c r="Z26" s="132" t="s">
        <v>34</v>
      </c>
      <c r="AA26" s="132" t="s">
        <v>34</v>
      </c>
      <c r="AB26" s="132" t="s">
        <v>34</v>
      </c>
      <c r="AC26" s="132" t="s">
        <v>34</v>
      </c>
      <c r="AD26" s="132" t="s">
        <v>34</v>
      </c>
      <c r="AE26" s="132" t="s">
        <v>34</v>
      </c>
      <c r="AF26" s="132" t="s">
        <v>34</v>
      </c>
      <c r="AG26" s="132" t="s">
        <v>34</v>
      </c>
      <c r="AH26" s="132" t="s">
        <v>34</v>
      </c>
      <c r="AI26" s="132" t="s">
        <v>311</v>
      </c>
      <c r="AJ26" s="132" t="s">
        <v>311</v>
      </c>
      <c r="AK26" s="132" t="s">
        <v>311</v>
      </c>
      <c r="AL26" s="132" t="s">
        <v>311</v>
      </c>
      <c r="AM26" s="132" t="s">
        <v>311</v>
      </c>
      <c r="AN26" s="143" t="s">
        <v>35</v>
      </c>
      <c r="AO26" s="143" t="s">
        <v>35</v>
      </c>
      <c r="AP26" s="143" t="s">
        <v>35</v>
      </c>
      <c r="AQ26" s="143" t="s">
        <v>35</v>
      </c>
      <c r="AR26" s="132" t="s">
        <v>35</v>
      </c>
      <c r="AS26" s="132" t="s">
        <v>41</v>
      </c>
      <c r="AT26" s="132" t="s">
        <v>41</v>
      </c>
      <c r="AU26" s="135" t="s">
        <v>32</v>
      </c>
      <c r="AV26" s="135" t="s">
        <v>32</v>
      </c>
      <c r="AW26" s="135" t="s">
        <v>32</v>
      </c>
      <c r="AX26" s="135" t="s">
        <v>32</v>
      </c>
      <c r="AY26" s="135" t="s">
        <v>32</v>
      </c>
      <c r="AZ26" s="135" t="s">
        <v>32</v>
      </c>
      <c r="BA26" s="135" t="s">
        <v>32</v>
      </c>
      <c r="BB26" s="138">
        <f>SUM(BC26:BH26)</f>
        <v>52</v>
      </c>
      <c r="BC26" s="138">
        <v>16</v>
      </c>
      <c r="BD26" s="138">
        <v>3</v>
      </c>
      <c r="BE26" s="138">
        <v>15</v>
      </c>
      <c r="BF26" s="138">
        <v>5</v>
      </c>
      <c r="BG26" s="138">
        <v>4</v>
      </c>
      <c r="BH26" s="138">
        <v>9</v>
      </c>
    </row>
    <row r="27" spans="1:60" s="146" customFormat="1" ht="14.25" customHeight="1" x14ac:dyDescent="0.25">
      <c r="A27" s="78"/>
      <c r="B27" s="144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145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83" t="s">
        <v>114</v>
      </c>
      <c r="AU27" s="147"/>
      <c r="AW27" s="78"/>
      <c r="AX27" s="78"/>
      <c r="AZ27" s="78"/>
      <c r="BA27" s="78"/>
      <c r="BB27" s="148">
        <f>SUM(BC27:BH27)</f>
        <v>208</v>
      </c>
      <c r="BC27" s="149">
        <f t="shared" ref="BC27:BH27" si="0">SUM(BC23:BC26)</f>
        <v>112</v>
      </c>
      <c r="BD27" s="149">
        <f t="shared" si="0"/>
        <v>18</v>
      </c>
      <c r="BE27" s="149">
        <f t="shared" si="0"/>
        <v>25</v>
      </c>
      <c r="BF27" s="149">
        <f t="shared" si="0"/>
        <v>5</v>
      </c>
      <c r="BG27" s="149">
        <f t="shared" si="0"/>
        <v>4</v>
      </c>
      <c r="BH27" s="149">
        <f t="shared" si="0"/>
        <v>44</v>
      </c>
    </row>
    <row r="28" spans="1:60" s="127" customFormat="1" ht="10.5" customHeight="1" thickBot="1" x14ac:dyDescent="0.25">
      <c r="A28" s="399" t="s">
        <v>66</v>
      </c>
      <c r="B28" s="399"/>
      <c r="C28" s="399"/>
      <c r="D28" s="399"/>
      <c r="E28" s="399"/>
      <c r="F28" s="399"/>
      <c r="G28" s="150"/>
      <c r="H28" s="150"/>
      <c r="I28" s="150"/>
      <c r="J28" s="150"/>
      <c r="K28" s="150"/>
      <c r="L28" s="150"/>
      <c r="M28" s="150"/>
      <c r="N28" s="150"/>
      <c r="O28" s="151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2"/>
      <c r="AT28" s="153"/>
      <c r="AU28" s="152"/>
      <c r="AV28" s="150"/>
      <c r="AW28" s="150"/>
      <c r="AX28" s="150"/>
      <c r="AY28" s="150"/>
      <c r="AZ28" s="150"/>
      <c r="BA28" s="150"/>
      <c r="BB28" s="154"/>
      <c r="BC28" s="154"/>
      <c r="BD28" s="154"/>
      <c r="BE28" s="154"/>
      <c r="BF28" s="154"/>
      <c r="BG28" s="154"/>
      <c r="BH28" s="154"/>
    </row>
    <row r="29" spans="1:60" s="155" customFormat="1" ht="13.5" customHeight="1" thickBot="1" x14ac:dyDescent="0.25">
      <c r="A29" s="399" t="s">
        <v>42</v>
      </c>
      <c r="B29" s="399"/>
      <c r="C29" s="399"/>
      <c r="D29" s="399"/>
      <c r="E29" s="399"/>
      <c r="F29" s="399"/>
      <c r="H29" s="156"/>
      <c r="I29" s="400" t="s">
        <v>81</v>
      </c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157"/>
      <c r="W29" s="156" t="s">
        <v>43</v>
      </c>
      <c r="X29" s="158" t="s">
        <v>82</v>
      </c>
      <c r="Y29" s="158"/>
      <c r="AC29" s="159"/>
      <c r="AD29" s="158"/>
      <c r="AM29" s="160"/>
      <c r="AN29" s="158"/>
      <c r="AQ29" s="156" t="s">
        <v>39</v>
      </c>
      <c r="AR29" s="158" t="s">
        <v>86</v>
      </c>
      <c r="AS29" s="158"/>
      <c r="AT29" s="158"/>
    </row>
    <row r="30" spans="1:60" s="155" customFormat="1" ht="11.25" customHeight="1" thickBot="1" x14ac:dyDescent="0.25">
      <c r="A30" s="161" t="s">
        <v>124</v>
      </c>
      <c r="B30" s="162"/>
      <c r="C30" s="162"/>
      <c r="D30" s="162"/>
      <c r="E30" s="162"/>
      <c r="F30" s="162"/>
      <c r="H30" s="163"/>
      <c r="I30" s="164" t="s">
        <v>125</v>
      </c>
      <c r="J30" s="163"/>
      <c r="K30" s="163"/>
      <c r="N30" s="163"/>
      <c r="O30" s="163"/>
      <c r="P30" s="163"/>
      <c r="Q30" s="163"/>
      <c r="R30" s="163"/>
      <c r="S30" s="163"/>
      <c r="T30" s="163"/>
      <c r="U30" s="165"/>
      <c r="V30" s="165"/>
      <c r="W30" s="158" t="s">
        <v>1</v>
      </c>
      <c r="X30" s="158" t="s">
        <v>68</v>
      </c>
      <c r="Y30" s="158"/>
      <c r="Z30" s="158"/>
      <c r="AB30" s="158"/>
      <c r="AC30" s="158"/>
      <c r="AD30" s="166"/>
      <c r="AE30" s="158"/>
      <c r="AK30" s="158"/>
      <c r="AL30" s="158"/>
      <c r="AM30" s="158"/>
      <c r="AN30" s="158"/>
      <c r="AO30" s="158"/>
      <c r="AP30" s="158"/>
      <c r="AQ30" s="158"/>
      <c r="AR30" s="158" t="s">
        <v>87</v>
      </c>
      <c r="AS30" s="160"/>
      <c r="AT30" s="160"/>
      <c r="AU30" s="167"/>
      <c r="BC30" s="158"/>
    </row>
    <row r="31" spans="1:60" s="155" customFormat="1" thickBot="1" x14ac:dyDescent="0.25">
      <c r="A31" s="158"/>
      <c r="B31" s="158"/>
      <c r="C31" s="158"/>
      <c r="D31" s="158"/>
      <c r="E31" s="158"/>
      <c r="F31" s="158"/>
      <c r="H31" s="168" t="s">
        <v>44</v>
      </c>
      <c r="I31" s="158" t="s">
        <v>108</v>
      </c>
      <c r="J31" s="158"/>
      <c r="K31" s="165"/>
      <c r="N31" s="158"/>
      <c r="O31" s="158"/>
      <c r="P31" s="158"/>
      <c r="Q31" s="158"/>
      <c r="R31" s="158"/>
      <c r="S31" s="158"/>
      <c r="T31" s="158"/>
      <c r="U31" s="158"/>
      <c r="V31" s="158"/>
      <c r="W31" s="156" t="s">
        <v>33</v>
      </c>
      <c r="X31" s="158" t="s">
        <v>83</v>
      </c>
      <c r="Y31" s="158"/>
      <c r="Z31" s="165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6" t="s">
        <v>36</v>
      </c>
      <c r="AR31" s="158" t="s">
        <v>112</v>
      </c>
      <c r="BF31" s="158"/>
      <c r="BG31" s="158"/>
      <c r="BH31" s="158"/>
    </row>
    <row r="32" spans="1:60" s="155" customFormat="1" thickBot="1" x14ac:dyDescent="0.25">
      <c r="A32" s="158"/>
      <c r="B32" s="158"/>
      <c r="H32" s="158" t="s">
        <v>1</v>
      </c>
      <c r="I32" s="158" t="s">
        <v>126</v>
      </c>
      <c r="J32" s="158"/>
      <c r="K32" s="158"/>
      <c r="R32" s="165"/>
      <c r="S32" s="158"/>
      <c r="W32" s="158" t="s">
        <v>1</v>
      </c>
      <c r="X32" s="158" t="s">
        <v>104</v>
      </c>
      <c r="Y32" s="158"/>
      <c r="Z32" s="158"/>
      <c r="AC32" s="158"/>
      <c r="AJ32" s="158"/>
      <c r="AK32" s="158"/>
      <c r="AL32" s="158"/>
      <c r="AR32" s="155" t="s">
        <v>88</v>
      </c>
      <c r="BH32" s="158"/>
    </row>
    <row r="33" spans="1:60" s="155" customFormat="1" thickBot="1" x14ac:dyDescent="0.25">
      <c r="A33" s="158"/>
      <c r="B33" s="158"/>
      <c r="H33" s="168"/>
      <c r="I33" s="165" t="s">
        <v>109</v>
      </c>
      <c r="J33" s="165"/>
      <c r="K33" s="165"/>
      <c r="N33" s="165"/>
      <c r="O33" s="165"/>
      <c r="R33" s="158"/>
      <c r="S33" s="158"/>
      <c r="W33" s="169" t="s">
        <v>34</v>
      </c>
      <c r="X33" s="160" t="s">
        <v>84</v>
      </c>
      <c r="Y33" s="160"/>
      <c r="Z33" s="160"/>
      <c r="AB33" s="160"/>
      <c r="AC33" s="160"/>
      <c r="AD33" s="160"/>
      <c r="AE33" s="160"/>
      <c r="AF33" s="158"/>
      <c r="AG33" s="170"/>
      <c r="AJ33" s="158"/>
      <c r="AK33" s="158"/>
      <c r="AL33" s="160"/>
      <c r="AM33" s="160"/>
      <c r="AN33" s="171"/>
      <c r="AO33" s="171"/>
      <c r="AP33" s="171"/>
      <c r="BD33" s="160"/>
      <c r="BE33" s="159"/>
      <c r="BF33" s="158"/>
      <c r="BG33" s="158"/>
      <c r="BH33" s="158"/>
    </row>
    <row r="34" spans="1:60" s="155" customFormat="1" thickBot="1" x14ac:dyDescent="0.25">
      <c r="I34" s="155" t="s">
        <v>67</v>
      </c>
      <c r="X34" s="155" t="s">
        <v>105</v>
      </c>
      <c r="AQ34" s="156" t="s">
        <v>37</v>
      </c>
      <c r="AR34" s="158" t="s">
        <v>113</v>
      </c>
      <c r="AT34" s="158"/>
      <c r="AU34" s="158"/>
      <c r="BD34" s="158"/>
      <c r="BE34" s="158"/>
    </row>
    <row r="35" spans="1:60" s="155" customFormat="1" thickBot="1" x14ac:dyDescent="0.25">
      <c r="H35" s="169" t="s">
        <v>32</v>
      </c>
      <c r="I35" s="172" t="s">
        <v>110</v>
      </c>
      <c r="J35" s="160"/>
      <c r="K35" s="160"/>
      <c r="W35" s="156" t="s">
        <v>38</v>
      </c>
      <c r="X35" s="160" t="s">
        <v>111</v>
      </c>
      <c r="Y35" s="160"/>
      <c r="Z35" s="160"/>
      <c r="AB35" s="160"/>
      <c r="AC35" s="160"/>
      <c r="AI35" s="156" t="s">
        <v>41</v>
      </c>
      <c r="AJ35" s="160" t="s">
        <v>85</v>
      </c>
      <c r="AK35" s="160"/>
      <c r="AM35" s="165"/>
      <c r="AR35" s="155" t="s">
        <v>128</v>
      </c>
    </row>
    <row r="36" spans="1:60" s="146" customFormat="1" ht="15" x14ac:dyDescent="0.2">
      <c r="X36" s="409" t="s">
        <v>127</v>
      </c>
      <c r="Y36" s="409"/>
      <c r="Z36" s="409"/>
      <c r="AA36" s="409"/>
      <c r="AB36" s="409"/>
      <c r="AC36" s="409"/>
      <c r="AD36" s="409"/>
      <c r="AE36" s="409"/>
      <c r="AF36" s="409"/>
      <c r="AJ36" s="155" t="s">
        <v>69</v>
      </c>
      <c r="AU36" s="151"/>
      <c r="AV36" s="151"/>
      <c r="AW36" s="151"/>
      <c r="AX36" s="151"/>
      <c r="AY36" s="151"/>
    </row>
    <row r="37" spans="1:60" s="173" customFormat="1" ht="22.5" customHeight="1" x14ac:dyDescent="0.2">
      <c r="B37" s="174"/>
      <c r="O37" s="175"/>
      <c r="P37" s="175"/>
      <c r="AE37" s="174"/>
      <c r="AT37" s="174"/>
    </row>
    <row r="38" spans="1:60" s="173" customFormat="1" ht="22.5" customHeight="1" x14ac:dyDescent="0.2"/>
    <row r="39" spans="1:60" s="173" customFormat="1" ht="24.75" customHeight="1" x14ac:dyDescent="0.2">
      <c r="O39" s="127"/>
      <c r="P39" s="127"/>
      <c r="Q39" s="127"/>
      <c r="R39" s="127"/>
      <c r="S39" s="127"/>
      <c r="T39" s="127"/>
      <c r="U39" s="127"/>
      <c r="V39" s="127"/>
      <c r="W39" s="176"/>
      <c r="AT39" s="174"/>
      <c r="BF39" s="127"/>
    </row>
    <row r="40" spans="1:60" s="173" customFormat="1" ht="27.75" customHeight="1" x14ac:dyDescent="0.2"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77"/>
      <c r="Y40" s="178"/>
      <c r="Z40" s="178"/>
      <c r="AA40" s="178"/>
      <c r="AB40" s="151"/>
      <c r="AC40" s="151"/>
      <c r="AD40" s="151"/>
      <c r="AH40" s="151"/>
      <c r="AI40" s="152"/>
      <c r="AJ40" s="151"/>
      <c r="AK40" s="151"/>
      <c r="AT40" s="174"/>
    </row>
    <row r="41" spans="1:60" s="173" customFormat="1" ht="24.75" customHeight="1" x14ac:dyDescent="0.2">
      <c r="P41" s="127"/>
      <c r="Q41" s="127"/>
      <c r="R41" s="154"/>
      <c r="S41" s="179"/>
      <c r="T41" s="179"/>
      <c r="U41" s="179"/>
      <c r="V41" s="179"/>
      <c r="W41" s="179"/>
      <c r="AE41" s="174"/>
      <c r="AT41" s="180"/>
    </row>
    <row r="42" spans="1:60" s="173" customFormat="1" x14ac:dyDescent="0.2"/>
    <row r="43" spans="1:60" s="173" customFormat="1" ht="24.75" customHeight="1" x14ac:dyDescent="0.2">
      <c r="E43" s="174"/>
      <c r="AD43" s="177"/>
      <c r="AE43" s="177"/>
      <c r="AF43" s="177"/>
      <c r="AG43" s="177"/>
      <c r="AH43" s="177"/>
      <c r="AI43" s="127"/>
    </row>
  </sheetData>
  <mergeCells count="35">
    <mergeCell ref="X36:AF36"/>
    <mergeCell ref="AX19:BA19"/>
    <mergeCell ref="T19:W19"/>
    <mergeCell ref="AB19:AF19"/>
    <mergeCell ref="AG19:AJ19"/>
    <mergeCell ref="AK19:AN19"/>
    <mergeCell ref="A28:F28"/>
    <mergeCell ref="A29:F29"/>
    <mergeCell ref="I29:U29"/>
    <mergeCell ref="BG19:BG22"/>
    <mergeCell ref="BH19:BH22"/>
    <mergeCell ref="BE19:BE22"/>
    <mergeCell ref="BF19:BF22"/>
    <mergeCell ref="BB19:BB22"/>
    <mergeCell ref="BC19:BC22"/>
    <mergeCell ref="BD19:BD22"/>
    <mergeCell ref="X19:AA19"/>
    <mergeCell ref="AO19:AR19"/>
    <mergeCell ref="AS19:AW19"/>
    <mergeCell ref="A19:A22"/>
    <mergeCell ref="B19:F19"/>
    <mergeCell ref="G19:J19"/>
    <mergeCell ref="A1:BH1"/>
    <mergeCell ref="K19:N19"/>
    <mergeCell ref="O19:S19"/>
    <mergeCell ref="A9:Y9"/>
    <mergeCell ref="A6:Y6"/>
    <mergeCell ref="A4:BH4"/>
    <mergeCell ref="A16:Y16"/>
    <mergeCell ref="A2:BH2"/>
    <mergeCell ref="A3:BH3"/>
    <mergeCell ref="A15:Y15"/>
    <mergeCell ref="A14:Y14"/>
    <mergeCell ref="A18:BA18"/>
    <mergeCell ref="BB18:BH18"/>
  </mergeCells>
  <printOptions horizontalCentered="1" verticalCentered="1"/>
  <pageMargins left="0.19685039370078741" right="0.19685039370078741" top="0.78740157480314965" bottom="0.19685039370078741" header="0" footer="0"/>
  <pageSetup paperSize="9" scale="85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showGridLines="0" view="pageBreakPreview" topLeftCell="A7" zoomScale="55" zoomScaleNormal="50" zoomScaleSheetLayoutView="55" workbookViewId="0">
      <selection activeCell="AF40" sqref="AF40"/>
    </sheetView>
  </sheetViews>
  <sheetFormatPr defaultRowHeight="12.75" x14ac:dyDescent="0.2"/>
  <cols>
    <col min="1" max="1" width="9.5703125" style="181" customWidth="1"/>
    <col min="2" max="2" width="109.28515625" style="181" customWidth="1"/>
    <col min="3" max="3" width="9.7109375" style="181" customWidth="1"/>
    <col min="4" max="4" width="7.7109375" style="181" customWidth="1"/>
    <col min="5" max="5" width="8.42578125" style="181" customWidth="1"/>
    <col min="6" max="6" width="6.5703125" style="181" customWidth="1"/>
    <col min="7" max="8" width="5.7109375" style="181" customWidth="1"/>
    <col min="9" max="9" width="7.140625" style="181" customWidth="1"/>
    <col min="10" max="10" width="8.28515625" style="181" customWidth="1"/>
    <col min="11" max="42" width="4.42578125" style="181" customWidth="1"/>
    <col min="43" max="46" width="6" style="181" customWidth="1"/>
    <col min="47" max="47" width="13.140625" style="181" customWidth="1"/>
    <col min="48" max="16384" width="9.140625" style="181"/>
  </cols>
  <sheetData>
    <row r="1" spans="1:53" s="312" customFormat="1" ht="55.5" customHeight="1" thickBot="1" x14ac:dyDescent="0.3">
      <c r="A1" s="425" t="s">
        <v>146</v>
      </c>
      <c r="B1" s="428" t="s">
        <v>190</v>
      </c>
      <c r="C1" s="431" t="s">
        <v>70</v>
      </c>
      <c r="D1" s="453" t="s">
        <v>133</v>
      </c>
      <c r="E1" s="454"/>
      <c r="F1" s="459" t="s">
        <v>134</v>
      </c>
      <c r="G1" s="460"/>
      <c r="H1" s="460"/>
      <c r="I1" s="460"/>
      <c r="J1" s="461"/>
      <c r="K1" s="410" t="s">
        <v>140</v>
      </c>
      <c r="L1" s="411"/>
      <c r="M1" s="411"/>
      <c r="N1" s="411"/>
      <c r="O1" s="411"/>
      <c r="P1" s="411"/>
      <c r="Q1" s="411"/>
      <c r="R1" s="412"/>
      <c r="S1" s="410" t="s">
        <v>141</v>
      </c>
      <c r="T1" s="411"/>
      <c r="U1" s="411"/>
      <c r="V1" s="411"/>
      <c r="W1" s="411"/>
      <c r="X1" s="411"/>
      <c r="Y1" s="411"/>
      <c r="Z1" s="412"/>
      <c r="AA1" s="410" t="s">
        <v>142</v>
      </c>
      <c r="AB1" s="411"/>
      <c r="AC1" s="411"/>
      <c r="AD1" s="411"/>
      <c r="AE1" s="411"/>
      <c r="AF1" s="411"/>
      <c r="AG1" s="411"/>
      <c r="AH1" s="412"/>
      <c r="AI1" s="410" t="s">
        <v>143</v>
      </c>
      <c r="AJ1" s="411"/>
      <c r="AK1" s="411"/>
      <c r="AL1" s="411"/>
      <c r="AM1" s="411"/>
      <c r="AN1" s="411"/>
      <c r="AO1" s="411"/>
      <c r="AP1" s="412"/>
      <c r="AQ1" s="410" t="s">
        <v>161</v>
      </c>
      <c r="AR1" s="411"/>
      <c r="AS1" s="411"/>
      <c r="AT1" s="436"/>
    </row>
    <row r="2" spans="1:53" s="312" customFormat="1" ht="62.25" customHeight="1" thickBot="1" x14ac:dyDescent="0.3">
      <c r="A2" s="426"/>
      <c r="B2" s="429"/>
      <c r="C2" s="424"/>
      <c r="D2" s="455"/>
      <c r="E2" s="456"/>
      <c r="F2" s="462" t="s">
        <v>145</v>
      </c>
      <c r="G2" s="464" t="s">
        <v>135</v>
      </c>
      <c r="H2" s="465"/>
      <c r="I2" s="465"/>
      <c r="J2" s="446" t="s">
        <v>137</v>
      </c>
      <c r="K2" s="413" t="s">
        <v>153</v>
      </c>
      <c r="L2" s="413"/>
      <c r="M2" s="413"/>
      <c r="N2" s="414"/>
      <c r="O2" s="413" t="s">
        <v>157</v>
      </c>
      <c r="P2" s="413"/>
      <c r="Q2" s="413"/>
      <c r="R2" s="414"/>
      <c r="S2" s="413" t="s">
        <v>154</v>
      </c>
      <c r="T2" s="413"/>
      <c r="U2" s="413"/>
      <c r="V2" s="414"/>
      <c r="W2" s="413" t="s">
        <v>158</v>
      </c>
      <c r="X2" s="413"/>
      <c r="Y2" s="413"/>
      <c r="Z2" s="414"/>
      <c r="AA2" s="413" t="s">
        <v>155</v>
      </c>
      <c r="AB2" s="413"/>
      <c r="AC2" s="413"/>
      <c r="AD2" s="414"/>
      <c r="AE2" s="413" t="s">
        <v>159</v>
      </c>
      <c r="AF2" s="413"/>
      <c r="AG2" s="413"/>
      <c r="AH2" s="414"/>
      <c r="AI2" s="413" t="s">
        <v>156</v>
      </c>
      <c r="AJ2" s="413"/>
      <c r="AK2" s="413"/>
      <c r="AL2" s="414"/>
      <c r="AM2" s="413" t="s">
        <v>160</v>
      </c>
      <c r="AN2" s="413"/>
      <c r="AO2" s="413"/>
      <c r="AP2" s="414"/>
      <c r="AQ2" s="437"/>
      <c r="AR2" s="438"/>
      <c r="AS2" s="438"/>
      <c r="AT2" s="439"/>
    </row>
    <row r="3" spans="1:53" s="312" customFormat="1" ht="32.25" customHeight="1" thickBot="1" x14ac:dyDescent="0.3">
      <c r="A3" s="426"/>
      <c r="B3" s="429"/>
      <c r="C3" s="424"/>
      <c r="D3" s="457"/>
      <c r="E3" s="458"/>
      <c r="F3" s="462"/>
      <c r="G3" s="417" t="s">
        <v>136</v>
      </c>
      <c r="H3" s="422" t="s">
        <v>144</v>
      </c>
      <c r="I3" s="417" t="s">
        <v>138</v>
      </c>
      <c r="J3" s="447"/>
      <c r="K3" s="417" t="s">
        <v>150</v>
      </c>
      <c r="L3" s="422" t="s">
        <v>151</v>
      </c>
      <c r="M3" s="417" t="s">
        <v>152</v>
      </c>
      <c r="N3" s="466" t="s">
        <v>139</v>
      </c>
      <c r="O3" s="417" t="s">
        <v>150</v>
      </c>
      <c r="P3" s="422" t="s">
        <v>151</v>
      </c>
      <c r="Q3" s="417" t="s">
        <v>152</v>
      </c>
      <c r="R3" s="466" t="s">
        <v>139</v>
      </c>
      <c r="S3" s="417" t="s">
        <v>150</v>
      </c>
      <c r="T3" s="422" t="s">
        <v>151</v>
      </c>
      <c r="U3" s="417" t="s">
        <v>152</v>
      </c>
      <c r="V3" s="466" t="s">
        <v>139</v>
      </c>
      <c r="W3" s="417" t="s">
        <v>150</v>
      </c>
      <c r="X3" s="422" t="s">
        <v>151</v>
      </c>
      <c r="Y3" s="417" t="s">
        <v>152</v>
      </c>
      <c r="Z3" s="466" t="s">
        <v>139</v>
      </c>
      <c r="AA3" s="417" t="s">
        <v>150</v>
      </c>
      <c r="AB3" s="422" t="s">
        <v>151</v>
      </c>
      <c r="AC3" s="417" t="s">
        <v>152</v>
      </c>
      <c r="AD3" s="466" t="s">
        <v>139</v>
      </c>
      <c r="AE3" s="417" t="s">
        <v>150</v>
      </c>
      <c r="AF3" s="422" t="s">
        <v>151</v>
      </c>
      <c r="AG3" s="417" t="s">
        <v>152</v>
      </c>
      <c r="AH3" s="466" t="s">
        <v>139</v>
      </c>
      <c r="AI3" s="417" t="s">
        <v>150</v>
      </c>
      <c r="AJ3" s="422" t="s">
        <v>151</v>
      </c>
      <c r="AK3" s="417" t="s">
        <v>152</v>
      </c>
      <c r="AL3" s="466" t="s">
        <v>139</v>
      </c>
      <c r="AM3" s="417" t="s">
        <v>150</v>
      </c>
      <c r="AN3" s="422" t="s">
        <v>151</v>
      </c>
      <c r="AO3" s="417" t="s">
        <v>152</v>
      </c>
      <c r="AP3" s="466" t="s">
        <v>139</v>
      </c>
      <c r="AQ3" s="424" t="s">
        <v>162</v>
      </c>
      <c r="AR3" s="431" t="s">
        <v>163</v>
      </c>
      <c r="AS3" s="440" t="s">
        <v>170</v>
      </c>
      <c r="AT3" s="431" t="s">
        <v>171</v>
      </c>
    </row>
    <row r="4" spans="1:53" s="312" customFormat="1" ht="136.5" customHeight="1" thickBot="1" x14ac:dyDescent="0.3">
      <c r="A4" s="427"/>
      <c r="B4" s="430"/>
      <c r="C4" s="424"/>
      <c r="D4" s="315" t="s">
        <v>147</v>
      </c>
      <c r="E4" s="315" t="s">
        <v>148</v>
      </c>
      <c r="F4" s="463"/>
      <c r="G4" s="418"/>
      <c r="H4" s="423"/>
      <c r="I4" s="418"/>
      <c r="J4" s="448"/>
      <c r="K4" s="418"/>
      <c r="L4" s="423"/>
      <c r="M4" s="418"/>
      <c r="N4" s="467"/>
      <c r="O4" s="418"/>
      <c r="P4" s="423"/>
      <c r="Q4" s="418"/>
      <c r="R4" s="467"/>
      <c r="S4" s="418"/>
      <c r="T4" s="423"/>
      <c r="U4" s="418"/>
      <c r="V4" s="467"/>
      <c r="W4" s="418"/>
      <c r="X4" s="423"/>
      <c r="Y4" s="418"/>
      <c r="Z4" s="467"/>
      <c r="AA4" s="418"/>
      <c r="AB4" s="423"/>
      <c r="AC4" s="418"/>
      <c r="AD4" s="467"/>
      <c r="AE4" s="418"/>
      <c r="AF4" s="423"/>
      <c r="AG4" s="418"/>
      <c r="AH4" s="467"/>
      <c r="AI4" s="418"/>
      <c r="AJ4" s="423"/>
      <c r="AK4" s="418"/>
      <c r="AL4" s="467"/>
      <c r="AM4" s="418"/>
      <c r="AN4" s="423"/>
      <c r="AO4" s="418"/>
      <c r="AP4" s="467"/>
      <c r="AQ4" s="424"/>
      <c r="AR4" s="468"/>
      <c r="AS4" s="440"/>
      <c r="AT4" s="424"/>
    </row>
    <row r="5" spans="1:53" s="182" customFormat="1" ht="23.25" customHeight="1" thickBot="1" x14ac:dyDescent="0.35">
      <c r="A5" s="206" t="s">
        <v>281</v>
      </c>
      <c r="B5" s="419" t="s">
        <v>172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20"/>
      <c r="AS5" s="420"/>
      <c r="AT5" s="421"/>
    </row>
    <row r="6" spans="1:53" s="182" customFormat="1" ht="18.75" customHeight="1" x14ac:dyDescent="0.35">
      <c r="A6" s="444" t="s">
        <v>173</v>
      </c>
      <c r="B6" s="445"/>
      <c r="C6" s="187"/>
      <c r="D6" s="188">
        <f>SUM(D7:D13)</f>
        <v>28</v>
      </c>
      <c r="E6" s="188">
        <f t="shared" ref="E6:E14" si="0">D6*30</f>
        <v>840</v>
      </c>
      <c r="F6" s="189"/>
      <c r="G6" s="190"/>
      <c r="H6" s="190"/>
      <c r="I6" s="190"/>
      <c r="J6" s="191"/>
      <c r="K6" s="560"/>
      <c r="L6" s="190"/>
      <c r="M6" s="561"/>
      <c r="N6" s="562"/>
      <c r="O6" s="189"/>
      <c r="P6" s="190"/>
      <c r="Q6" s="191"/>
      <c r="R6" s="563"/>
      <c r="S6" s="189"/>
      <c r="T6" s="190"/>
      <c r="U6" s="191"/>
      <c r="V6" s="207"/>
      <c r="W6" s="189"/>
      <c r="X6" s="190"/>
      <c r="Y6" s="191"/>
      <c r="Z6" s="207"/>
      <c r="AA6" s="189"/>
      <c r="AB6" s="190"/>
      <c r="AC6" s="191"/>
      <c r="AD6" s="187"/>
      <c r="AE6" s="192"/>
      <c r="AF6" s="190"/>
      <c r="AG6" s="191"/>
      <c r="AH6" s="187"/>
      <c r="AI6" s="192"/>
      <c r="AJ6" s="190"/>
      <c r="AK6" s="191"/>
      <c r="AL6" s="187"/>
      <c r="AM6" s="189"/>
      <c r="AN6" s="190"/>
      <c r="AO6" s="191"/>
      <c r="AP6" s="187"/>
      <c r="AQ6" s="193"/>
      <c r="AR6" s="194"/>
      <c r="AS6" s="194"/>
      <c r="AT6" s="193"/>
    </row>
    <row r="7" spans="1:53" s="74" customFormat="1" ht="24" customHeight="1" x14ac:dyDescent="0.3">
      <c r="A7" s="26" t="s">
        <v>272</v>
      </c>
      <c r="B7" s="27" t="s">
        <v>245</v>
      </c>
      <c r="C7" s="28" t="s">
        <v>53</v>
      </c>
      <c r="D7" s="29">
        <v>8</v>
      </c>
      <c r="E7" s="28">
        <f t="shared" si="0"/>
        <v>240</v>
      </c>
      <c r="F7" s="30">
        <f t="shared" ref="F7:F12" si="1">G7+H7+I7</f>
        <v>128</v>
      </c>
      <c r="G7" s="31">
        <f>K7+O7+S7+W7+AA7+AE7+AI7+AM7</f>
        <v>0</v>
      </c>
      <c r="H7" s="31">
        <f>L7+P7+T7+X7+AB7+AF7+AJ7+AN7</f>
        <v>0</v>
      </c>
      <c r="I7" s="31">
        <f>M7*16+Q7*16</f>
        <v>128</v>
      </c>
      <c r="J7" s="32">
        <f t="shared" ref="J7:J12" si="2">E7-F7</f>
        <v>112</v>
      </c>
      <c r="K7" s="564"/>
      <c r="L7" s="31"/>
      <c r="M7" s="565">
        <v>4</v>
      </c>
      <c r="N7" s="566">
        <v>4</v>
      </c>
      <c r="O7" s="33"/>
      <c r="P7" s="31"/>
      <c r="Q7" s="34">
        <v>4</v>
      </c>
      <c r="R7" s="208">
        <v>4</v>
      </c>
      <c r="S7" s="30"/>
      <c r="T7" s="31"/>
      <c r="U7" s="32"/>
      <c r="V7" s="209"/>
      <c r="W7" s="33"/>
      <c r="X7" s="31"/>
      <c r="Y7" s="34"/>
      <c r="Z7" s="208"/>
      <c r="AA7" s="30"/>
      <c r="AB7" s="31"/>
      <c r="AC7" s="32"/>
      <c r="AD7" s="28"/>
      <c r="AE7" s="35"/>
      <c r="AF7" s="31"/>
      <c r="AG7" s="32"/>
      <c r="AH7" s="28"/>
      <c r="AI7" s="35"/>
      <c r="AJ7" s="31"/>
      <c r="AK7" s="32"/>
      <c r="AL7" s="28"/>
      <c r="AM7" s="30"/>
      <c r="AN7" s="31"/>
      <c r="AO7" s="32"/>
      <c r="AP7" s="28"/>
      <c r="AQ7" s="29">
        <v>1.2</v>
      </c>
      <c r="AR7" s="195"/>
      <c r="AS7" s="195"/>
      <c r="AT7" s="29">
        <v>1</v>
      </c>
    </row>
    <row r="8" spans="1:53" s="74" customFormat="1" ht="24.75" customHeight="1" x14ac:dyDescent="0.35">
      <c r="A8" s="26" t="s">
        <v>273</v>
      </c>
      <c r="B8" s="27" t="s">
        <v>246</v>
      </c>
      <c r="C8" s="15" t="s">
        <v>54</v>
      </c>
      <c r="D8" s="36">
        <v>4</v>
      </c>
      <c r="E8" s="15">
        <f t="shared" si="0"/>
        <v>120</v>
      </c>
      <c r="F8" s="30">
        <f t="shared" si="1"/>
        <v>64</v>
      </c>
      <c r="G8" s="31">
        <f>K8+P8</f>
        <v>0</v>
      </c>
      <c r="H8" s="31">
        <f t="shared" ref="H8:H13" si="3">L8+P8+T8+X8+AB8+AF8+AJ8+AN8</f>
        <v>0</v>
      </c>
      <c r="I8" s="31">
        <f>M8*16</f>
        <v>64</v>
      </c>
      <c r="J8" s="32">
        <f t="shared" si="2"/>
        <v>56</v>
      </c>
      <c r="K8" s="40"/>
      <c r="L8" s="41"/>
      <c r="M8" s="42">
        <v>4</v>
      </c>
      <c r="N8" s="210">
        <v>4</v>
      </c>
      <c r="O8" s="556"/>
      <c r="P8" s="557"/>
      <c r="Q8" s="558"/>
      <c r="R8" s="552"/>
      <c r="S8" s="40"/>
      <c r="T8" s="41"/>
      <c r="U8" s="42"/>
      <c r="V8" s="210"/>
      <c r="W8" s="41"/>
      <c r="X8" s="41"/>
      <c r="Y8" s="43"/>
      <c r="Z8" s="211"/>
      <c r="AA8" s="41"/>
      <c r="AB8" s="41"/>
      <c r="AC8" s="43"/>
      <c r="AD8" s="212"/>
      <c r="AE8" s="44"/>
      <c r="AF8" s="38"/>
      <c r="AG8" s="39"/>
      <c r="AH8" s="15"/>
      <c r="AI8" s="45"/>
      <c r="AJ8" s="38"/>
      <c r="AK8" s="39"/>
      <c r="AL8" s="15"/>
      <c r="AM8" s="46"/>
      <c r="AN8" s="46"/>
      <c r="AO8" s="47"/>
      <c r="AP8" s="11"/>
      <c r="AQ8" s="48">
        <v>1</v>
      </c>
      <c r="AR8" s="196"/>
      <c r="AS8" s="204"/>
      <c r="AT8" s="29"/>
    </row>
    <row r="9" spans="1:53" s="74" customFormat="1" ht="18.75" customHeight="1" x14ac:dyDescent="0.35">
      <c r="A9" s="26" t="s">
        <v>274</v>
      </c>
      <c r="B9" s="27" t="s">
        <v>247</v>
      </c>
      <c r="C9" s="15" t="s">
        <v>55</v>
      </c>
      <c r="D9" s="15">
        <v>4</v>
      </c>
      <c r="E9" s="15">
        <f t="shared" si="0"/>
        <v>120</v>
      </c>
      <c r="F9" s="37">
        <f t="shared" si="1"/>
        <v>64</v>
      </c>
      <c r="G9" s="31">
        <f>K9+O9+S9+W9+AA9+AE9+AI9+AM9</f>
        <v>0</v>
      </c>
      <c r="H9" s="31">
        <f t="shared" si="3"/>
        <v>0</v>
      </c>
      <c r="I9" s="38">
        <f>Q9*16+AG9*16</f>
        <v>64</v>
      </c>
      <c r="J9" s="39">
        <f t="shared" si="2"/>
        <v>56</v>
      </c>
      <c r="K9" s="49"/>
      <c r="L9" s="38"/>
      <c r="M9" s="50"/>
      <c r="N9" s="551"/>
      <c r="O9" s="51"/>
      <c r="P9" s="38"/>
      <c r="Q9" s="52">
        <v>4</v>
      </c>
      <c r="R9" s="552">
        <v>4</v>
      </c>
      <c r="S9" s="37"/>
      <c r="T9" s="38"/>
      <c r="U9" s="39"/>
      <c r="V9" s="213"/>
      <c r="W9" s="37"/>
      <c r="X9" s="38"/>
      <c r="Y9" s="39"/>
      <c r="Z9" s="214"/>
      <c r="AA9" s="37"/>
      <c r="AB9" s="38"/>
      <c r="AC9" s="39"/>
      <c r="AD9" s="15"/>
      <c r="AE9" s="45"/>
      <c r="AF9" s="38"/>
      <c r="AG9" s="39"/>
      <c r="AH9" s="15"/>
      <c r="AI9" s="45"/>
      <c r="AJ9" s="38"/>
      <c r="AK9" s="39"/>
      <c r="AL9" s="15"/>
      <c r="AM9" s="37"/>
      <c r="AN9" s="38"/>
      <c r="AO9" s="39"/>
      <c r="AP9" s="15"/>
      <c r="AQ9" s="15">
        <v>2</v>
      </c>
      <c r="AR9" s="55"/>
      <c r="AS9" s="55"/>
      <c r="AT9" s="36"/>
    </row>
    <row r="10" spans="1:53" s="74" customFormat="1" ht="19.5" customHeight="1" x14ac:dyDescent="0.35">
      <c r="A10" s="26" t="s">
        <v>275</v>
      </c>
      <c r="B10" s="27" t="s">
        <v>59</v>
      </c>
      <c r="C10" s="15" t="s">
        <v>56</v>
      </c>
      <c r="D10" s="36">
        <v>4</v>
      </c>
      <c r="E10" s="15">
        <f t="shared" si="0"/>
        <v>120</v>
      </c>
      <c r="F10" s="37">
        <f t="shared" si="1"/>
        <v>64</v>
      </c>
      <c r="G10" s="38">
        <v>32</v>
      </c>
      <c r="H10" s="31">
        <f t="shared" si="3"/>
        <v>0</v>
      </c>
      <c r="I10" s="38">
        <v>32</v>
      </c>
      <c r="J10" s="39">
        <f t="shared" si="2"/>
        <v>56</v>
      </c>
      <c r="K10" s="49"/>
      <c r="L10" s="38"/>
      <c r="M10" s="50"/>
      <c r="N10" s="551"/>
      <c r="O10" s="51"/>
      <c r="P10" s="38"/>
      <c r="Q10" s="52"/>
      <c r="R10" s="552"/>
      <c r="S10" s="37">
        <v>2</v>
      </c>
      <c r="T10" s="38"/>
      <c r="U10" s="52">
        <v>2</v>
      </c>
      <c r="V10" s="215">
        <v>4</v>
      </c>
      <c r="W10" s="37"/>
      <c r="X10" s="38"/>
      <c r="Y10" s="52"/>
      <c r="Z10" s="216"/>
      <c r="AA10" s="37"/>
      <c r="AB10" s="38"/>
      <c r="AC10" s="39"/>
      <c r="AD10" s="15"/>
      <c r="AE10" s="45"/>
      <c r="AF10" s="38"/>
      <c r="AG10" s="39"/>
      <c r="AH10" s="15"/>
      <c r="AI10" s="45"/>
      <c r="AJ10" s="38"/>
      <c r="AK10" s="39"/>
      <c r="AL10" s="15"/>
      <c r="AM10" s="37"/>
      <c r="AN10" s="38"/>
      <c r="AO10" s="39"/>
      <c r="AP10" s="15"/>
      <c r="AQ10" s="15">
        <v>3</v>
      </c>
      <c r="AR10" s="197"/>
      <c r="AS10" s="197"/>
      <c r="AT10" s="53">
        <v>1</v>
      </c>
    </row>
    <row r="11" spans="1:53" s="74" customFormat="1" ht="19.5" customHeight="1" x14ac:dyDescent="0.35">
      <c r="A11" s="26" t="s">
        <v>276</v>
      </c>
      <c r="B11" s="54" t="s">
        <v>234</v>
      </c>
      <c r="C11" s="15" t="s">
        <v>56</v>
      </c>
      <c r="D11" s="55">
        <v>2</v>
      </c>
      <c r="E11" s="15">
        <f t="shared" si="0"/>
        <v>60</v>
      </c>
      <c r="F11" s="37">
        <f t="shared" si="1"/>
        <v>32</v>
      </c>
      <c r="G11" s="38">
        <v>16</v>
      </c>
      <c r="H11" s="31">
        <f t="shared" si="3"/>
        <v>0</v>
      </c>
      <c r="I11" s="38">
        <v>16</v>
      </c>
      <c r="J11" s="39">
        <f t="shared" si="2"/>
        <v>28</v>
      </c>
      <c r="K11" s="49">
        <v>1</v>
      </c>
      <c r="L11" s="38"/>
      <c r="M11" s="50">
        <v>1</v>
      </c>
      <c r="N11" s="551">
        <v>2</v>
      </c>
      <c r="O11" s="51"/>
      <c r="P11" s="38"/>
      <c r="Q11" s="52"/>
      <c r="R11" s="552"/>
      <c r="S11" s="37"/>
      <c r="T11" s="38"/>
      <c r="U11" s="52"/>
      <c r="V11" s="215"/>
      <c r="W11" s="37"/>
      <c r="X11" s="38"/>
      <c r="Y11" s="52"/>
      <c r="Z11" s="215"/>
      <c r="AA11" s="37"/>
      <c r="AB11" s="38"/>
      <c r="AC11" s="39"/>
      <c r="AD11" s="15"/>
      <c r="AE11" s="45"/>
      <c r="AF11" s="38"/>
      <c r="AG11" s="39"/>
      <c r="AH11" s="15"/>
      <c r="AI11" s="45"/>
      <c r="AJ11" s="38"/>
      <c r="AK11" s="39"/>
      <c r="AL11" s="15"/>
      <c r="AM11" s="37"/>
      <c r="AN11" s="38"/>
      <c r="AO11" s="39"/>
      <c r="AP11" s="15"/>
      <c r="AQ11" s="11">
        <v>1</v>
      </c>
      <c r="AR11" s="197"/>
      <c r="AS11" s="197"/>
      <c r="AT11" s="53"/>
    </row>
    <row r="12" spans="1:53" s="74" customFormat="1" ht="19.5" customHeight="1" x14ac:dyDescent="0.35">
      <c r="A12" s="26" t="s">
        <v>277</v>
      </c>
      <c r="B12" s="54" t="s">
        <v>343</v>
      </c>
      <c r="C12" s="15" t="s">
        <v>56</v>
      </c>
      <c r="D12" s="55">
        <v>4</v>
      </c>
      <c r="E12" s="15">
        <f t="shared" si="0"/>
        <v>120</v>
      </c>
      <c r="F12" s="37">
        <f t="shared" si="1"/>
        <v>32</v>
      </c>
      <c r="G12" s="38">
        <v>16</v>
      </c>
      <c r="H12" s="31">
        <f t="shared" si="3"/>
        <v>0</v>
      </c>
      <c r="I12" s="38">
        <v>16</v>
      </c>
      <c r="J12" s="39">
        <f t="shared" si="2"/>
        <v>88</v>
      </c>
      <c r="K12" s="49"/>
      <c r="L12" s="38"/>
      <c r="M12" s="50"/>
      <c r="N12" s="551"/>
      <c r="O12" s="51"/>
      <c r="P12" s="38"/>
      <c r="Q12" s="52"/>
      <c r="R12" s="552"/>
      <c r="S12" s="37">
        <v>2</v>
      </c>
      <c r="T12" s="38"/>
      <c r="U12" s="52">
        <v>2</v>
      </c>
      <c r="V12" s="215">
        <v>4</v>
      </c>
      <c r="W12" s="37"/>
      <c r="X12" s="38"/>
      <c r="Y12" s="52"/>
      <c r="Z12" s="215"/>
      <c r="AA12" s="37"/>
      <c r="AB12" s="38"/>
      <c r="AC12" s="39"/>
      <c r="AD12" s="15"/>
      <c r="AE12" s="45"/>
      <c r="AF12" s="38"/>
      <c r="AG12" s="39"/>
      <c r="AH12" s="15"/>
      <c r="AI12" s="45"/>
      <c r="AJ12" s="38"/>
      <c r="AK12" s="39"/>
      <c r="AL12" s="15"/>
      <c r="AM12" s="37"/>
      <c r="AN12" s="38"/>
      <c r="AO12" s="39"/>
      <c r="AP12" s="15"/>
      <c r="AQ12" s="376">
        <v>3</v>
      </c>
      <c r="AR12" s="197"/>
      <c r="AS12" s="197"/>
      <c r="AT12" s="53"/>
    </row>
    <row r="13" spans="1:53" s="12" customFormat="1" ht="19.5" customHeight="1" x14ac:dyDescent="0.35">
      <c r="A13" s="26" t="s">
        <v>344</v>
      </c>
      <c r="B13" s="56" t="s">
        <v>60</v>
      </c>
      <c r="C13" s="15" t="s">
        <v>56</v>
      </c>
      <c r="D13" s="55">
        <v>2</v>
      </c>
      <c r="E13" s="15">
        <f>D13*30</f>
        <v>60</v>
      </c>
      <c r="F13" s="37">
        <f>G13+H13+I13</f>
        <v>32</v>
      </c>
      <c r="G13" s="38">
        <v>16</v>
      </c>
      <c r="H13" s="31">
        <f t="shared" si="3"/>
        <v>0</v>
      </c>
      <c r="I13" s="38">
        <v>16</v>
      </c>
      <c r="J13" s="39">
        <f>E13-F13</f>
        <v>28</v>
      </c>
      <c r="K13" s="49"/>
      <c r="L13" s="57"/>
      <c r="M13" s="553"/>
      <c r="N13" s="551"/>
      <c r="O13" s="51">
        <v>1</v>
      </c>
      <c r="P13" s="57"/>
      <c r="Q13" s="39">
        <v>1</v>
      </c>
      <c r="R13" s="552">
        <v>2</v>
      </c>
      <c r="S13" s="37"/>
      <c r="T13" s="57"/>
      <c r="U13" s="39"/>
      <c r="V13" s="215"/>
      <c r="W13" s="37"/>
      <c r="X13" s="57"/>
      <c r="Y13" s="39"/>
      <c r="Z13" s="215"/>
      <c r="AA13" s="37"/>
      <c r="AB13" s="57"/>
      <c r="AC13" s="39"/>
      <c r="AD13" s="36"/>
      <c r="AE13" s="49"/>
      <c r="AF13" s="57"/>
      <c r="AG13" s="52"/>
      <c r="AH13" s="36"/>
      <c r="AI13" s="49"/>
      <c r="AJ13" s="57"/>
      <c r="AK13" s="39"/>
      <c r="AL13" s="36"/>
      <c r="AM13" s="37"/>
      <c r="AN13" s="38"/>
      <c r="AO13" s="39"/>
      <c r="AP13" s="15"/>
      <c r="AQ13" s="48">
        <v>2</v>
      </c>
      <c r="AR13" s="55"/>
      <c r="AS13" s="55"/>
      <c r="AT13" s="36"/>
      <c r="AX13" s="26"/>
      <c r="AY13" s="54"/>
      <c r="AZ13" s="15"/>
      <c r="BA13" s="55"/>
    </row>
    <row r="14" spans="1:53" s="74" customFormat="1" ht="19.5" customHeight="1" thickBot="1" x14ac:dyDescent="0.4">
      <c r="A14" s="432" t="s">
        <v>174</v>
      </c>
      <c r="B14" s="433"/>
      <c r="C14" s="15"/>
      <c r="D14" s="58">
        <v>2</v>
      </c>
      <c r="E14" s="25">
        <f t="shared" si="0"/>
        <v>60</v>
      </c>
      <c r="F14" s="37"/>
      <c r="G14" s="38"/>
      <c r="H14" s="38"/>
      <c r="I14" s="38"/>
      <c r="J14" s="39"/>
      <c r="K14" s="45"/>
      <c r="L14" s="38"/>
      <c r="M14" s="50"/>
      <c r="N14" s="550"/>
      <c r="O14" s="37"/>
      <c r="P14" s="38"/>
      <c r="Q14" s="52"/>
      <c r="R14" s="217"/>
      <c r="S14" s="37"/>
      <c r="T14" s="38"/>
      <c r="U14" s="52"/>
      <c r="V14" s="213"/>
      <c r="W14" s="37"/>
      <c r="X14" s="38"/>
      <c r="Y14" s="52"/>
      <c r="Z14" s="213"/>
      <c r="AA14" s="37"/>
      <c r="AB14" s="38"/>
      <c r="AC14" s="39"/>
      <c r="AD14" s="15"/>
      <c r="AE14" s="45"/>
      <c r="AF14" s="38"/>
      <c r="AG14" s="39"/>
      <c r="AH14" s="15">
        <v>5</v>
      </c>
      <c r="AI14" s="45"/>
      <c r="AJ14" s="38"/>
      <c r="AK14" s="39"/>
      <c r="AL14" s="15"/>
      <c r="AM14" s="37"/>
      <c r="AN14" s="38"/>
      <c r="AO14" s="39"/>
      <c r="AP14" s="15"/>
      <c r="AQ14" s="18"/>
      <c r="AR14" s="200"/>
      <c r="AS14" s="200"/>
      <c r="AT14" s="205"/>
    </row>
    <row r="15" spans="1:53" s="5" customFormat="1" ht="19.5" customHeight="1" thickBot="1" x14ac:dyDescent="0.4">
      <c r="A15" s="1"/>
      <c r="B15" s="2" t="s">
        <v>296</v>
      </c>
      <c r="C15" s="3"/>
      <c r="D15" s="79">
        <f>D6+D14</f>
        <v>30</v>
      </c>
      <c r="E15" s="79">
        <f>E6+E14</f>
        <v>900</v>
      </c>
      <c r="F15" s="79"/>
      <c r="G15" s="79"/>
      <c r="H15" s="79"/>
      <c r="I15" s="79"/>
      <c r="J15" s="79"/>
      <c r="K15" s="490">
        <f>SUM(K7:M14)</f>
        <v>10</v>
      </c>
      <c r="L15" s="491"/>
      <c r="M15" s="492"/>
      <c r="N15" s="378">
        <f>SUM(N7:N14)</f>
        <v>10</v>
      </c>
      <c r="O15" s="490">
        <f>SUM(O7:Q14)</f>
        <v>10</v>
      </c>
      <c r="P15" s="491"/>
      <c r="Q15" s="492"/>
      <c r="R15" s="378">
        <f>SUM(R7:R14)</f>
        <v>10</v>
      </c>
      <c r="S15" s="490">
        <f>SUM(S7:U14)</f>
        <v>8</v>
      </c>
      <c r="T15" s="491"/>
      <c r="U15" s="492"/>
      <c r="V15" s="80">
        <f>SUM(V7:V14)</f>
        <v>8</v>
      </c>
      <c r="W15" s="490">
        <f>SUM(W7:Y14)</f>
        <v>0</v>
      </c>
      <c r="X15" s="491"/>
      <c r="Y15" s="492"/>
      <c r="Z15" s="80">
        <f>SUM(Z7:Z14)</f>
        <v>0</v>
      </c>
      <c r="AA15" s="469">
        <f>SUM(AA7:AC14)</f>
        <v>0</v>
      </c>
      <c r="AB15" s="470"/>
      <c r="AC15" s="471"/>
      <c r="AD15" s="79">
        <f>SUM(AD7:AD14)</f>
        <v>0</v>
      </c>
      <c r="AE15" s="490">
        <f>SUM(AE7:AG14)</f>
        <v>0</v>
      </c>
      <c r="AF15" s="491"/>
      <c r="AG15" s="492"/>
      <c r="AH15" s="79">
        <f>SUM(AH7:AH14)</f>
        <v>5</v>
      </c>
      <c r="AI15" s="490">
        <f>SUM(AI7:AK14)</f>
        <v>0</v>
      </c>
      <c r="AJ15" s="491"/>
      <c r="AK15" s="492"/>
      <c r="AL15" s="79">
        <f>SUM(AL7:AL14)</f>
        <v>0</v>
      </c>
      <c r="AM15" s="490">
        <f>SUM(AM7:AO14)</f>
        <v>0</v>
      </c>
      <c r="AN15" s="491"/>
      <c r="AO15" s="492"/>
      <c r="AP15" s="79">
        <f>SUM(AP7:AP14)</f>
        <v>0</v>
      </c>
      <c r="AQ15" s="199"/>
      <c r="AR15" s="199"/>
      <c r="AS15" s="79"/>
      <c r="AT15" s="4"/>
    </row>
    <row r="16" spans="1:53" s="182" customFormat="1" ht="21.75" customHeight="1" thickBot="1" x14ac:dyDescent="0.35">
      <c r="A16" s="218" t="s">
        <v>280</v>
      </c>
      <c r="B16" s="419" t="s">
        <v>175</v>
      </c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  <c r="AC16" s="420"/>
      <c r="AD16" s="420"/>
      <c r="AE16" s="420"/>
      <c r="AF16" s="420"/>
      <c r="AG16" s="420"/>
      <c r="AH16" s="420"/>
      <c r="AI16" s="420"/>
      <c r="AJ16" s="420"/>
      <c r="AK16" s="420"/>
      <c r="AL16" s="420"/>
      <c r="AM16" s="420"/>
      <c r="AN16" s="420"/>
      <c r="AO16" s="420"/>
      <c r="AP16" s="420"/>
      <c r="AQ16" s="420"/>
      <c r="AR16" s="420"/>
      <c r="AS16" s="420"/>
      <c r="AT16" s="421"/>
    </row>
    <row r="17" spans="1:46" s="182" customFormat="1" ht="18.75" customHeight="1" x14ac:dyDescent="0.3">
      <c r="A17" s="444" t="s">
        <v>173</v>
      </c>
      <c r="B17" s="445"/>
      <c r="C17" s="187"/>
      <c r="D17" s="188">
        <f>SUM(D18:D20)</f>
        <v>30</v>
      </c>
      <c r="E17" s="188">
        <f t="shared" ref="E17:E22" si="4">D17*30</f>
        <v>900</v>
      </c>
      <c r="F17" s="189"/>
      <c r="G17" s="190"/>
      <c r="H17" s="190"/>
      <c r="I17" s="190"/>
      <c r="J17" s="191"/>
      <c r="K17" s="560"/>
      <c r="L17" s="190"/>
      <c r="M17" s="561"/>
      <c r="N17" s="567"/>
      <c r="O17" s="189"/>
      <c r="P17" s="190"/>
      <c r="Q17" s="191"/>
      <c r="R17" s="568"/>
      <c r="S17" s="189"/>
      <c r="T17" s="190"/>
      <c r="U17" s="191"/>
      <c r="V17" s="187"/>
      <c r="W17" s="189"/>
      <c r="X17" s="190"/>
      <c r="Y17" s="191"/>
      <c r="Z17" s="187"/>
      <c r="AA17" s="189"/>
      <c r="AB17" s="190"/>
      <c r="AC17" s="191"/>
      <c r="AD17" s="187"/>
      <c r="AE17" s="192"/>
      <c r="AF17" s="190"/>
      <c r="AG17" s="191"/>
      <c r="AH17" s="187"/>
      <c r="AI17" s="192"/>
      <c r="AJ17" s="190"/>
      <c r="AK17" s="191"/>
      <c r="AL17" s="187"/>
      <c r="AM17" s="189"/>
      <c r="AN17" s="190"/>
      <c r="AO17" s="191"/>
      <c r="AP17" s="187"/>
      <c r="AQ17" s="193"/>
      <c r="AR17" s="194"/>
      <c r="AS17" s="194"/>
      <c r="AT17" s="193"/>
    </row>
    <row r="18" spans="1:46" s="74" customFormat="1" ht="19.5" customHeight="1" x14ac:dyDescent="0.35">
      <c r="A18" s="59" t="s">
        <v>278</v>
      </c>
      <c r="B18" s="219" t="s">
        <v>297</v>
      </c>
      <c r="C18" s="15" t="s">
        <v>216</v>
      </c>
      <c r="D18" s="58">
        <v>10</v>
      </c>
      <c r="E18" s="188">
        <f t="shared" si="4"/>
        <v>300</v>
      </c>
      <c r="F18" s="37">
        <f>G18+H18+I18</f>
        <v>160</v>
      </c>
      <c r="G18" s="38">
        <f t="shared" ref="G18:I20" si="5">(K18+O18+S18+W18+AA18+AE18+AI18+AM18)*16</f>
        <v>96</v>
      </c>
      <c r="H18" s="38">
        <f t="shared" si="5"/>
        <v>0</v>
      </c>
      <c r="I18" s="38">
        <f t="shared" si="5"/>
        <v>64</v>
      </c>
      <c r="J18" s="39">
        <f>E18-F18</f>
        <v>140</v>
      </c>
      <c r="K18" s="49">
        <v>3</v>
      </c>
      <c r="L18" s="38"/>
      <c r="M18" s="50">
        <v>2</v>
      </c>
      <c r="N18" s="551">
        <v>5</v>
      </c>
      <c r="O18" s="51">
        <v>3</v>
      </c>
      <c r="P18" s="38"/>
      <c r="Q18" s="52">
        <v>2</v>
      </c>
      <c r="R18" s="217">
        <v>5</v>
      </c>
      <c r="S18" s="37"/>
      <c r="T18" s="38"/>
      <c r="U18" s="39"/>
      <c r="V18" s="213"/>
      <c r="W18" s="51"/>
      <c r="X18" s="38"/>
      <c r="Y18" s="52"/>
      <c r="Z18" s="217"/>
      <c r="AA18" s="37"/>
      <c r="AB18" s="38"/>
      <c r="AC18" s="39"/>
      <c r="AD18" s="15"/>
      <c r="AE18" s="45"/>
      <c r="AF18" s="38"/>
      <c r="AG18" s="39"/>
      <c r="AH18" s="15"/>
      <c r="AI18" s="45"/>
      <c r="AJ18" s="38"/>
      <c r="AK18" s="39"/>
      <c r="AL18" s="15"/>
      <c r="AM18" s="37"/>
      <c r="AN18" s="38"/>
      <c r="AO18" s="39"/>
      <c r="AP18" s="15"/>
      <c r="AQ18" s="36">
        <v>1.2</v>
      </c>
      <c r="AR18" s="55"/>
      <c r="AS18" s="55"/>
      <c r="AT18" s="36"/>
    </row>
    <row r="19" spans="1:46" s="74" customFormat="1" ht="18.75" customHeight="1" x14ac:dyDescent="0.35">
      <c r="A19" s="59" t="s">
        <v>282</v>
      </c>
      <c r="B19" s="342" t="s">
        <v>298</v>
      </c>
      <c r="C19" s="343" t="s">
        <v>217</v>
      </c>
      <c r="D19" s="344">
        <v>10</v>
      </c>
      <c r="E19" s="345">
        <f t="shared" si="4"/>
        <v>300</v>
      </c>
      <c r="F19" s="346">
        <f>G19+H19+I19</f>
        <v>128</v>
      </c>
      <c r="G19" s="347">
        <f t="shared" si="5"/>
        <v>64</v>
      </c>
      <c r="H19" s="347">
        <f t="shared" si="5"/>
        <v>16</v>
      </c>
      <c r="I19" s="347">
        <f t="shared" si="5"/>
        <v>48</v>
      </c>
      <c r="J19" s="348">
        <f>E19-F19</f>
        <v>172</v>
      </c>
      <c r="K19" s="49">
        <v>2</v>
      </c>
      <c r="L19" s="38">
        <v>1</v>
      </c>
      <c r="M19" s="50">
        <v>1</v>
      </c>
      <c r="N19" s="551">
        <v>5</v>
      </c>
      <c r="O19" s="51"/>
      <c r="P19" s="38"/>
      <c r="Q19" s="52"/>
      <c r="R19" s="552"/>
      <c r="S19" s="346"/>
      <c r="T19" s="347"/>
      <c r="U19" s="348"/>
      <c r="V19" s="349"/>
      <c r="W19" s="346">
        <v>2</v>
      </c>
      <c r="X19" s="347"/>
      <c r="Y19" s="348">
        <v>2</v>
      </c>
      <c r="Z19" s="343">
        <v>5</v>
      </c>
      <c r="AA19" s="37"/>
      <c r="AB19" s="38"/>
      <c r="AC19" s="39"/>
      <c r="AD19" s="15"/>
      <c r="AE19" s="45"/>
      <c r="AF19" s="38"/>
      <c r="AG19" s="39"/>
      <c r="AH19" s="15"/>
      <c r="AI19" s="45"/>
      <c r="AJ19" s="38"/>
      <c r="AK19" s="39"/>
      <c r="AL19" s="15"/>
      <c r="AM19" s="37"/>
      <c r="AN19" s="38"/>
      <c r="AO19" s="39"/>
      <c r="AP19" s="15"/>
      <c r="AQ19" s="15">
        <v>1.4</v>
      </c>
      <c r="AR19" s="55"/>
      <c r="AS19" s="55"/>
      <c r="AT19" s="36"/>
    </row>
    <row r="20" spans="1:46" s="74" customFormat="1" ht="19.5" customHeight="1" x14ac:dyDescent="0.35">
      <c r="A20" s="59" t="s">
        <v>283</v>
      </c>
      <c r="B20" s="24" t="s">
        <v>299</v>
      </c>
      <c r="C20" s="15" t="s">
        <v>218</v>
      </c>
      <c r="D20" s="62">
        <v>10</v>
      </c>
      <c r="E20" s="188">
        <f t="shared" si="4"/>
        <v>300</v>
      </c>
      <c r="F20" s="37">
        <f>G20+H20+I20</f>
        <v>128</v>
      </c>
      <c r="G20" s="38">
        <f t="shared" si="5"/>
        <v>64</v>
      </c>
      <c r="H20" s="38">
        <f t="shared" si="5"/>
        <v>64</v>
      </c>
      <c r="I20" s="38">
        <f t="shared" si="5"/>
        <v>0</v>
      </c>
      <c r="J20" s="39">
        <f>E20-F20</f>
        <v>172</v>
      </c>
      <c r="K20" s="49">
        <v>2</v>
      </c>
      <c r="L20" s="38">
        <v>2</v>
      </c>
      <c r="M20" s="50"/>
      <c r="N20" s="551">
        <v>5</v>
      </c>
      <c r="O20" s="51">
        <v>2</v>
      </c>
      <c r="P20" s="38">
        <v>2</v>
      </c>
      <c r="Q20" s="52"/>
      <c r="R20" s="552">
        <v>5</v>
      </c>
      <c r="S20" s="37"/>
      <c r="T20" s="38"/>
      <c r="U20" s="52"/>
      <c r="V20" s="215"/>
      <c r="W20" s="37"/>
      <c r="X20" s="38"/>
      <c r="Y20" s="52"/>
      <c r="Z20" s="36"/>
      <c r="AA20" s="37"/>
      <c r="AB20" s="38"/>
      <c r="AC20" s="39"/>
      <c r="AD20" s="15"/>
      <c r="AE20" s="45"/>
      <c r="AF20" s="38"/>
      <c r="AG20" s="39"/>
      <c r="AH20" s="15"/>
      <c r="AI20" s="45"/>
      <c r="AJ20" s="38"/>
      <c r="AK20" s="39"/>
      <c r="AL20" s="15"/>
      <c r="AM20" s="37"/>
      <c r="AN20" s="38"/>
      <c r="AO20" s="39"/>
      <c r="AP20" s="15"/>
      <c r="AQ20" s="11">
        <v>1.2</v>
      </c>
      <c r="AR20" s="197"/>
      <c r="AS20" s="197"/>
      <c r="AT20" s="53"/>
    </row>
    <row r="21" spans="1:46" s="74" customFormat="1" ht="19.5" customHeight="1" thickBot="1" x14ac:dyDescent="0.4">
      <c r="A21" s="432" t="s">
        <v>174</v>
      </c>
      <c r="B21" s="433"/>
      <c r="C21" s="15"/>
      <c r="D21" s="58">
        <v>10</v>
      </c>
      <c r="E21" s="76">
        <f t="shared" si="4"/>
        <v>300</v>
      </c>
      <c r="F21" s="37"/>
      <c r="G21" s="38"/>
      <c r="H21" s="38"/>
      <c r="I21" s="38"/>
      <c r="J21" s="39"/>
      <c r="K21" s="45"/>
      <c r="L21" s="38"/>
      <c r="M21" s="50"/>
      <c r="N21" s="550"/>
      <c r="O21" s="37"/>
      <c r="P21" s="38"/>
      <c r="Q21" s="52"/>
      <c r="R21" s="217"/>
      <c r="S21" s="37"/>
      <c r="T21" s="38"/>
      <c r="U21" s="52"/>
      <c r="V21" s="213">
        <v>4</v>
      </c>
      <c r="W21" s="37"/>
      <c r="X21" s="38"/>
      <c r="Y21" s="52"/>
      <c r="Z21" s="15">
        <v>5</v>
      </c>
      <c r="AA21" s="37"/>
      <c r="AB21" s="38"/>
      <c r="AC21" s="39"/>
      <c r="AD21" s="15"/>
      <c r="AE21" s="45"/>
      <c r="AF21" s="38"/>
      <c r="AG21" s="39"/>
      <c r="AH21" s="15"/>
      <c r="AI21" s="45"/>
      <c r="AJ21" s="38"/>
      <c r="AK21" s="39"/>
      <c r="AL21" s="15"/>
      <c r="AM21" s="37"/>
      <c r="AN21" s="38"/>
      <c r="AO21" s="39"/>
      <c r="AP21" s="15"/>
      <c r="AQ21" s="15"/>
      <c r="AR21" s="55"/>
      <c r="AS21" s="220"/>
      <c r="AT21" s="205"/>
    </row>
    <row r="22" spans="1:46" s="5" customFormat="1" ht="19.5" customHeight="1" thickBot="1" x14ac:dyDescent="0.4">
      <c r="A22" s="1"/>
      <c r="B22" s="2" t="s">
        <v>300</v>
      </c>
      <c r="C22" s="3"/>
      <c r="D22" s="79">
        <f>D21+D17</f>
        <v>40</v>
      </c>
      <c r="E22" s="77">
        <f t="shared" si="4"/>
        <v>1200</v>
      </c>
      <c r="F22" s="79"/>
      <c r="G22" s="79"/>
      <c r="H22" s="79"/>
      <c r="I22" s="79"/>
      <c r="J22" s="79"/>
      <c r="K22" s="490">
        <f>SUM(K18:M21)</f>
        <v>13</v>
      </c>
      <c r="L22" s="491"/>
      <c r="M22" s="492"/>
      <c r="N22" s="378">
        <f>SUM(N18:N21)</f>
        <v>15</v>
      </c>
      <c r="O22" s="469">
        <f>SUM(O18:Q21)</f>
        <v>9</v>
      </c>
      <c r="P22" s="470"/>
      <c r="Q22" s="470"/>
      <c r="R22" s="569">
        <f>SUM(R18:R21)</f>
        <v>10</v>
      </c>
      <c r="S22" s="469"/>
      <c r="T22" s="470"/>
      <c r="U22" s="471"/>
      <c r="V22" s="341">
        <v>4</v>
      </c>
      <c r="W22" s="469"/>
      <c r="X22" s="470"/>
      <c r="Y22" s="471"/>
      <c r="Z22" s="341">
        <f>SUM(Z17:Z21)</f>
        <v>10</v>
      </c>
      <c r="AA22" s="469"/>
      <c r="AB22" s="470"/>
      <c r="AC22" s="471"/>
      <c r="AD22" s="341">
        <f>SUM(AD17:AD21)</f>
        <v>0</v>
      </c>
      <c r="AE22" s="469"/>
      <c r="AF22" s="470"/>
      <c r="AG22" s="471"/>
      <c r="AH22" s="341">
        <f>SUM(AH17:AH21)</f>
        <v>0</v>
      </c>
      <c r="AI22" s="469"/>
      <c r="AJ22" s="470"/>
      <c r="AK22" s="471"/>
      <c r="AL22" s="341">
        <f>SUM(AL17:AL21)</f>
        <v>0</v>
      </c>
      <c r="AM22" s="469"/>
      <c r="AN22" s="470"/>
      <c r="AO22" s="471"/>
      <c r="AP22" s="341">
        <f>SUM(AP17:AP21)</f>
        <v>0</v>
      </c>
      <c r="AQ22" s="352"/>
      <c r="AR22" s="79"/>
      <c r="AS22" s="79"/>
      <c r="AT22" s="4"/>
    </row>
    <row r="23" spans="1:46" s="182" customFormat="1" ht="23.25" customHeight="1" thickBot="1" x14ac:dyDescent="0.35">
      <c r="A23" s="206" t="s">
        <v>279</v>
      </c>
      <c r="B23" s="419" t="s">
        <v>71</v>
      </c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  <c r="AC23" s="420"/>
      <c r="AD23" s="420"/>
      <c r="AE23" s="420"/>
      <c r="AF23" s="420"/>
      <c r="AG23" s="420"/>
      <c r="AH23" s="420"/>
      <c r="AI23" s="420"/>
      <c r="AJ23" s="420"/>
      <c r="AK23" s="420"/>
      <c r="AL23" s="420"/>
      <c r="AM23" s="420"/>
      <c r="AN23" s="420"/>
      <c r="AO23" s="420"/>
      <c r="AP23" s="420"/>
      <c r="AQ23" s="420"/>
      <c r="AR23" s="420"/>
      <c r="AS23" s="420"/>
      <c r="AT23" s="421"/>
    </row>
    <row r="24" spans="1:46" s="182" customFormat="1" ht="18.75" customHeight="1" x14ac:dyDescent="0.3">
      <c r="A24" s="444" t="s">
        <v>173</v>
      </c>
      <c r="B24" s="445"/>
      <c r="C24" s="187"/>
      <c r="D24" s="188">
        <f>SUM(D25:D33)</f>
        <v>49</v>
      </c>
      <c r="E24" s="188">
        <f t="shared" ref="E24:E33" si="6">D24*30</f>
        <v>1470</v>
      </c>
      <c r="F24" s="189"/>
      <c r="G24" s="190"/>
      <c r="H24" s="190"/>
      <c r="I24" s="190"/>
      <c r="J24" s="191"/>
      <c r="K24" s="560"/>
      <c r="L24" s="190"/>
      <c r="M24" s="561"/>
      <c r="N24" s="567"/>
      <c r="O24" s="189"/>
      <c r="P24" s="190"/>
      <c r="Q24" s="191"/>
      <c r="R24" s="568"/>
      <c r="S24" s="189"/>
      <c r="T24" s="190"/>
      <c r="U24" s="191"/>
      <c r="V24" s="187"/>
      <c r="W24" s="189"/>
      <c r="X24" s="190"/>
      <c r="Y24" s="191"/>
      <c r="Z24" s="187"/>
      <c r="AA24" s="189"/>
      <c r="AB24" s="190"/>
      <c r="AC24" s="191"/>
      <c r="AD24" s="187"/>
      <c r="AE24" s="192"/>
      <c r="AF24" s="190"/>
      <c r="AG24" s="191"/>
      <c r="AH24" s="187"/>
      <c r="AI24" s="192"/>
      <c r="AJ24" s="190"/>
      <c r="AK24" s="191"/>
      <c r="AL24" s="187"/>
      <c r="AM24" s="189"/>
      <c r="AN24" s="190"/>
      <c r="AO24" s="191"/>
      <c r="AP24" s="187"/>
      <c r="AQ24" s="193"/>
      <c r="AR24" s="194"/>
      <c r="AS24" s="194"/>
      <c r="AT24" s="193"/>
    </row>
    <row r="25" spans="1:46" s="74" customFormat="1" ht="19.5" customHeight="1" x14ac:dyDescent="0.35">
      <c r="A25" s="59" t="s">
        <v>284</v>
      </c>
      <c r="B25" s="24" t="s">
        <v>224</v>
      </c>
      <c r="C25" s="15" t="s">
        <v>219</v>
      </c>
      <c r="D25" s="36">
        <v>4</v>
      </c>
      <c r="E25" s="15">
        <f t="shared" si="6"/>
        <v>120</v>
      </c>
      <c r="F25" s="37">
        <f t="shared" ref="F25:F33" si="7">G25+H25+I25</f>
        <v>64</v>
      </c>
      <c r="G25" s="38">
        <f t="shared" ref="G25:G33" si="8">(O25+K25+S25+W25+AA25+AE25+AI25+AM25)*16</f>
        <v>32</v>
      </c>
      <c r="H25" s="38">
        <f t="shared" ref="H25:H33" si="9">(L25+P25+T25+X25+AB25+AF25+AJ25+AN25)*16</f>
        <v>0</v>
      </c>
      <c r="I25" s="38">
        <f t="shared" ref="I25:I33" si="10">(M25+Q25+U25+Y25+AC25+AG25+AK25+AO25)*16</f>
        <v>32</v>
      </c>
      <c r="J25" s="39">
        <f t="shared" ref="J25:J33" si="11">E25-F25</f>
        <v>56</v>
      </c>
      <c r="K25" s="49"/>
      <c r="L25" s="38"/>
      <c r="M25" s="50"/>
      <c r="N25" s="551"/>
      <c r="O25" s="51"/>
      <c r="P25" s="38"/>
      <c r="Q25" s="52"/>
      <c r="R25" s="217"/>
      <c r="S25" s="37">
        <v>2</v>
      </c>
      <c r="T25" s="38"/>
      <c r="U25" s="39">
        <v>2</v>
      </c>
      <c r="V25" s="213">
        <v>4</v>
      </c>
      <c r="W25" s="51"/>
      <c r="X25" s="38"/>
      <c r="Y25" s="52"/>
      <c r="Z25" s="334"/>
      <c r="AA25" s="37"/>
      <c r="AB25" s="38"/>
      <c r="AC25" s="39"/>
      <c r="AD25" s="15"/>
      <c r="AE25" s="45"/>
      <c r="AF25" s="38"/>
      <c r="AG25" s="39"/>
      <c r="AH25" s="15"/>
      <c r="AI25" s="45"/>
      <c r="AJ25" s="38"/>
      <c r="AK25" s="39"/>
      <c r="AL25" s="15"/>
      <c r="AM25" s="37"/>
      <c r="AN25" s="38"/>
      <c r="AO25" s="39"/>
      <c r="AP25" s="15"/>
      <c r="AQ25" s="36">
        <v>3</v>
      </c>
      <c r="AR25" s="55"/>
      <c r="AS25" s="55"/>
      <c r="AT25" s="36"/>
    </row>
    <row r="26" spans="1:46" s="74" customFormat="1" ht="19.5" customHeight="1" x14ac:dyDescent="0.35">
      <c r="A26" s="59" t="s">
        <v>285</v>
      </c>
      <c r="B26" s="24" t="s">
        <v>225</v>
      </c>
      <c r="C26" s="15" t="s">
        <v>220</v>
      </c>
      <c r="D26" s="36">
        <v>5</v>
      </c>
      <c r="E26" s="15">
        <f t="shared" si="6"/>
        <v>150</v>
      </c>
      <c r="F26" s="37">
        <f t="shared" si="7"/>
        <v>64</v>
      </c>
      <c r="G26" s="38">
        <f t="shared" si="8"/>
        <v>32</v>
      </c>
      <c r="H26" s="38">
        <f t="shared" si="9"/>
        <v>32</v>
      </c>
      <c r="I26" s="38">
        <f t="shared" si="10"/>
        <v>0</v>
      </c>
      <c r="J26" s="39">
        <f t="shared" si="11"/>
        <v>86</v>
      </c>
      <c r="K26" s="40"/>
      <c r="L26" s="41"/>
      <c r="M26" s="42"/>
      <c r="N26" s="210"/>
      <c r="O26" s="556"/>
      <c r="P26" s="557"/>
      <c r="Q26" s="558"/>
      <c r="R26" s="552"/>
      <c r="S26" s="40"/>
      <c r="T26" s="41"/>
      <c r="U26" s="42"/>
      <c r="V26" s="210"/>
      <c r="W26" s="41">
        <v>2</v>
      </c>
      <c r="X26" s="41">
        <v>2</v>
      </c>
      <c r="Y26" s="43"/>
      <c r="Z26" s="212">
        <v>5</v>
      </c>
      <c r="AA26" s="41"/>
      <c r="AB26" s="41"/>
      <c r="AC26" s="43"/>
      <c r="AD26" s="335"/>
      <c r="AE26" s="44"/>
      <c r="AF26" s="38"/>
      <c r="AG26" s="39"/>
      <c r="AH26" s="15"/>
      <c r="AI26" s="45"/>
      <c r="AJ26" s="38"/>
      <c r="AK26" s="39"/>
      <c r="AL26" s="15"/>
      <c r="AM26" s="46"/>
      <c r="AN26" s="46"/>
      <c r="AO26" s="47"/>
      <c r="AP26" s="11"/>
      <c r="AQ26" s="48">
        <v>4</v>
      </c>
      <c r="AR26" s="196"/>
      <c r="AS26" s="204"/>
      <c r="AT26" s="198"/>
    </row>
    <row r="27" spans="1:46" s="74" customFormat="1" ht="18.75" customHeight="1" x14ac:dyDescent="0.35">
      <c r="A27" s="59" t="s">
        <v>286</v>
      </c>
      <c r="B27" s="24" t="s">
        <v>226</v>
      </c>
      <c r="C27" s="15" t="s">
        <v>217</v>
      </c>
      <c r="D27" s="36">
        <v>5</v>
      </c>
      <c r="E27" s="15">
        <f t="shared" si="6"/>
        <v>150</v>
      </c>
      <c r="F27" s="37">
        <f t="shared" si="7"/>
        <v>64</v>
      </c>
      <c r="G27" s="38">
        <f t="shared" si="8"/>
        <v>32</v>
      </c>
      <c r="H27" s="38">
        <f t="shared" si="9"/>
        <v>32</v>
      </c>
      <c r="I27" s="38">
        <f t="shared" si="10"/>
        <v>0</v>
      </c>
      <c r="J27" s="39">
        <f t="shared" si="11"/>
        <v>86</v>
      </c>
      <c r="K27" s="49"/>
      <c r="L27" s="38"/>
      <c r="M27" s="50"/>
      <c r="N27" s="551"/>
      <c r="O27" s="51"/>
      <c r="P27" s="38"/>
      <c r="Q27" s="52"/>
      <c r="R27" s="552"/>
      <c r="S27" s="37"/>
      <c r="T27" s="38"/>
      <c r="U27" s="39"/>
      <c r="V27" s="213"/>
      <c r="W27" s="37"/>
      <c r="X27" s="38"/>
      <c r="Y27" s="39"/>
      <c r="Z27" s="15"/>
      <c r="AA27" s="37">
        <v>2</v>
      </c>
      <c r="AB27" s="38">
        <v>2</v>
      </c>
      <c r="AC27" s="39"/>
      <c r="AD27" s="15">
        <v>5</v>
      </c>
      <c r="AE27" s="45"/>
      <c r="AF27" s="38"/>
      <c r="AG27" s="39"/>
      <c r="AH27" s="25"/>
      <c r="AI27" s="45"/>
      <c r="AJ27" s="38"/>
      <c r="AK27" s="39"/>
      <c r="AL27" s="15"/>
      <c r="AM27" s="37"/>
      <c r="AN27" s="38"/>
      <c r="AO27" s="39"/>
      <c r="AP27" s="15"/>
      <c r="AQ27" s="15">
        <v>5</v>
      </c>
      <c r="AR27" s="55"/>
      <c r="AS27" s="55"/>
      <c r="AT27" s="36"/>
    </row>
    <row r="28" spans="1:46" s="74" customFormat="1" ht="36" customHeight="1" x14ac:dyDescent="0.35">
      <c r="A28" s="59" t="s">
        <v>287</v>
      </c>
      <c r="B28" s="54" t="s">
        <v>249</v>
      </c>
      <c r="C28" s="15" t="s">
        <v>217</v>
      </c>
      <c r="D28" s="36">
        <v>5</v>
      </c>
      <c r="E28" s="15">
        <f t="shared" si="6"/>
        <v>150</v>
      </c>
      <c r="F28" s="37">
        <f t="shared" si="7"/>
        <v>80</v>
      </c>
      <c r="G28" s="38">
        <f t="shared" si="8"/>
        <v>32</v>
      </c>
      <c r="H28" s="38">
        <f t="shared" si="9"/>
        <v>32</v>
      </c>
      <c r="I28" s="38">
        <f t="shared" si="10"/>
        <v>16</v>
      </c>
      <c r="J28" s="39">
        <f t="shared" si="11"/>
        <v>70</v>
      </c>
      <c r="K28" s="49"/>
      <c r="L28" s="38"/>
      <c r="M28" s="50"/>
      <c r="N28" s="551"/>
      <c r="O28" s="51"/>
      <c r="P28" s="38"/>
      <c r="Q28" s="52"/>
      <c r="R28" s="552"/>
      <c r="S28" s="37"/>
      <c r="T28" s="38"/>
      <c r="U28" s="52"/>
      <c r="V28" s="215"/>
      <c r="W28" s="37"/>
      <c r="X28" s="38"/>
      <c r="Y28" s="52"/>
      <c r="Z28" s="36"/>
      <c r="AA28" s="37"/>
      <c r="AB28" s="38"/>
      <c r="AC28" s="39"/>
      <c r="AD28" s="15"/>
      <c r="AE28" s="45">
        <v>2</v>
      </c>
      <c r="AF28" s="38">
        <v>2</v>
      </c>
      <c r="AG28" s="39">
        <v>1</v>
      </c>
      <c r="AH28" s="15">
        <v>5</v>
      </c>
      <c r="AI28" s="45"/>
      <c r="AJ28" s="38"/>
      <c r="AK28" s="39"/>
      <c r="AL28" s="15"/>
      <c r="AM28" s="37"/>
      <c r="AN28" s="38"/>
      <c r="AO28" s="39"/>
      <c r="AP28" s="15"/>
      <c r="AQ28" s="15">
        <v>6</v>
      </c>
      <c r="AR28" s="197"/>
      <c r="AS28" s="197">
        <v>6</v>
      </c>
      <c r="AT28" s="53"/>
    </row>
    <row r="29" spans="1:46" s="74" customFormat="1" ht="19.5" customHeight="1" x14ac:dyDescent="0.35">
      <c r="A29" s="59" t="s">
        <v>288</v>
      </c>
      <c r="B29" s="24" t="s">
        <v>251</v>
      </c>
      <c r="C29" s="15" t="s">
        <v>217</v>
      </c>
      <c r="D29" s="55">
        <v>10</v>
      </c>
      <c r="E29" s="15">
        <f t="shared" si="6"/>
        <v>300</v>
      </c>
      <c r="F29" s="37">
        <f t="shared" si="7"/>
        <v>160</v>
      </c>
      <c r="G29" s="38">
        <f t="shared" si="8"/>
        <v>64</v>
      </c>
      <c r="H29" s="38">
        <f t="shared" si="9"/>
        <v>64</v>
      </c>
      <c r="I29" s="38">
        <f t="shared" si="10"/>
        <v>32</v>
      </c>
      <c r="J29" s="39">
        <f t="shared" si="11"/>
        <v>140</v>
      </c>
      <c r="K29" s="49">
        <v>2</v>
      </c>
      <c r="L29" s="38">
        <v>2</v>
      </c>
      <c r="M29" s="50">
        <v>1</v>
      </c>
      <c r="N29" s="551">
        <v>5</v>
      </c>
      <c r="O29" s="51">
        <v>2</v>
      </c>
      <c r="P29" s="38">
        <v>2</v>
      </c>
      <c r="Q29" s="52">
        <v>1</v>
      </c>
      <c r="R29" s="552">
        <v>5</v>
      </c>
      <c r="S29" s="37"/>
      <c r="T29" s="38"/>
      <c r="U29" s="52"/>
      <c r="V29" s="215"/>
      <c r="W29" s="37"/>
      <c r="X29" s="38"/>
      <c r="Y29" s="52"/>
      <c r="Z29" s="36"/>
      <c r="AA29" s="37"/>
      <c r="AB29" s="38"/>
      <c r="AC29" s="39"/>
      <c r="AD29" s="15"/>
      <c r="AE29" s="45"/>
      <c r="AF29" s="38"/>
      <c r="AG29" s="39"/>
      <c r="AH29" s="15"/>
      <c r="AI29" s="45"/>
      <c r="AJ29" s="38"/>
      <c r="AK29" s="39"/>
      <c r="AL29" s="15"/>
      <c r="AM29" s="37"/>
      <c r="AN29" s="38"/>
      <c r="AO29" s="39"/>
      <c r="AP29" s="15"/>
      <c r="AQ29" s="11">
        <v>1.2</v>
      </c>
      <c r="AR29" s="197"/>
      <c r="AS29" s="197"/>
      <c r="AT29" s="53"/>
    </row>
    <row r="30" spans="1:46" s="74" customFormat="1" ht="19.5" customHeight="1" x14ac:dyDescent="0.35">
      <c r="A30" s="59" t="s">
        <v>289</v>
      </c>
      <c r="B30" s="24" t="s">
        <v>227</v>
      </c>
      <c r="C30" s="15" t="s">
        <v>217</v>
      </c>
      <c r="D30" s="55">
        <v>5</v>
      </c>
      <c r="E30" s="15">
        <f t="shared" si="6"/>
        <v>150</v>
      </c>
      <c r="F30" s="37">
        <f t="shared" si="7"/>
        <v>80</v>
      </c>
      <c r="G30" s="38">
        <f t="shared" si="8"/>
        <v>32</v>
      </c>
      <c r="H30" s="38">
        <f t="shared" si="9"/>
        <v>32</v>
      </c>
      <c r="I30" s="38">
        <f t="shared" si="10"/>
        <v>16</v>
      </c>
      <c r="J30" s="39">
        <f t="shared" si="11"/>
        <v>70</v>
      </c>
      <c r="K30" s="49"/>
      <c r="L30" s="38"/>
      <c r="M30" s="50"/>
      <c r="N30" s="551"/>
      <c r="O30" s="51"/>
      <c r="P30" s="38"/>
      <c r="Q30" s="52"/>
      <c r="R30" s="552"/>
      <c r="S30" s="37"/>
      <c r="T30" s="38"/>
      <c r="U30" s="52"/>
      <c r="V30" s="215"/>
      <c r="W30" s="37"/>
      <c r="X30" s="38"/>
      <c r="Y30" s="52"/>
      <c r="Z30" s="36"/>
      <c r="AA30" s="37"/>
      <c r="AB30" s="38"/>
      <c r="AC30" s="39"/>
      <c r="AD30" s="15"/>
      <c r="AE30" s="45"/>
      <c r="AF30" s="38"/>
      <c r="AG30" s="39"/>
      <c r="AH30" s="15"/>
      <c r="AI30" s="45">
        <v>2</v>
      </c>
      <c r="AJ30" s="38">
        <v>2</v>
      </c>
      <c r="AK30" s="39">
        <v>1</v>
      </c>
      <c r="AL30" s="15">
        <v>5</v>
      </c>
      <c r="AM30" s="37"/>
      <c r="AN30" s="38"/>
      <c r="AO30" s="39"/>
      <c r="AP30" s="15"/>
      <c r="AQ30" s="11">
        <v>7</v>
      </c>
      <c r="AR30" s="197"/>
      <c r="AS30" s="197">
        <v>7</v>
      </c>
      <c r="AT30" s="53"/>
    </row>
    <row r="31" spans="1:46" s="74" customFormat="1" ht="18.75" customHeight="1" x14ac:dyDescent="0.35">
      <c r="A31" s="59" t="s">
        <v>290</v>
      </c>
      <c r="B31" s="54" t="s">
        <v>248</v>
      </c>
      <c r="C31" s="15" t="s">
        <v>217</v>
      </c>
      <c r="D31" s="55">
        <v>5</v>
      </c>
      <c r="E31" s="15">
        <f t="shared" si="6"/>
        <v>150</v>
      </c>
      <c r="F31" s="37">
        <f t="shared" si="7"/>
        <v>80</v>
      </c>
      <c r="G31" s="38">
        <f t="shared" si="8"/>
        <v>32</v>
      </c>
      <c r="H31" s="38">
        <f t="shared" si="9"/>
        <v>32</v>
      </c>
      <c r="I31" s="38">
        <f t="shared" si="10"/>
        <v>16</v>
      </c>
      <c r="J31" s="39">
        <f t="shared" si="11"/>
        <v>70</v>
      </c>
      <c r="K31" s="49"/>
      <c r="L31" s="38"/>
      <c r="M31" s="50"/>
      <c r="N31" s="551"/>
      <c r="O31" s="51"/>
      <c r="P31" s="38"/>
      <c r="Q31" s="52"/>
      <c r="R31" s="552"/>
      <c r="S31" s="37"/>
      <c r="T31" s="38"/>
      <c r="U31" s="52"/>
      <c r="V31" s="215"/>
      <c r="W31" s="37"/>
      <c r="X31" s="38"/>
      <c r="Y31" s="52"/>
      <c r="Z31" s="36"/>
      <c r="AA31" s="37"/>
      <c r="AB31" s="38"/>
      <c r="AC31" s="39"/>
      <c r="AD31" s="15"/>
      <c r="AE31" s="45"/>
      <c r="AF31" s="38"/>
      <c r="AG31" s="39"/>
      <c r="AH31" s="15"/>
      <c r="AI31" s="45">
        <v>2</v>
      </c>
      <c r="AJ31" s="38">
        <v>2</v>
      </c>
      <c r="AK31" s="39">
        <v>1</v>
      </c>
      <c r="AL31" s="15">
        <v>5</v>
      </c>
      <c r="AM31" s="37"/>
      <c r="AN31" s="38"/>
      <c r="AO31" s="39"/>
      <c r="AP31" s="15"/>
      <c r="AQ31" s="11">
        <v>7</v>
      </c>
      <c r="AR31" s="197"/>
      <c r="AS31" s="197">
        <v>7</v>
      </c>
      <c r="AT31" s="53"/>
    </row>
    <row r="32" spans="1:46" s="74" customFormat="1" ht="19.5" customHeight="1" x14ac:dyDescent="0.35">
      <c r="A32" s="59" t="s">
        <v>291</v>
      </c>
      <c r="B32" s="24" t="s">
        <v>228</v>
      </c>
      <c r="C32" s="15" t="s">
        <v>217</v>
      </c>
      <c r="D32" s="55">
        <v>5</v>
      </c>
      <c r="E32" s="15">
        <f t="shared" si="6"/>
        <v>150</v>
      </c>
      <c r="F32" s="37">
        <f t="shared" si="7"/>
        <v>80</v>
      </c>
      <c r="G32" s="38">
        <f t="shared" si="8"/>
        <v>32</v>
      </c>
      <c r="H32" s="38">
        <f t="shared" si="9"/>
        <v>32</v>
      </c>
      <c r="I32" s="38">
        <f t="shared" si="10"/>
        <v>16</v>
      </c>
      <c r="J32" s="39">
        <f t="shared" si="11"/>
        <v>70</v>
      </c>
      <c r="K32" s="49"/>
      <c r="L32" s="38"/>
      <c r="M32" s="50"/>
      <c r="N32" s="551"/>
      <c r="O32" s="51"/>
      <c r="P32" s="38"/>
      <c r="Q32" s="52"/>
      <c r="R32" s="552"/>
      <c r="S32" s="37"/>
      <c r="T32" s="38"/>
      <c r="U32" s="52"/>
      <c r="V32" s="215"/>
      <c r="W32" s="37">
        <v>2</v>
      </c>
      <c r="X32" s="38">
        <v>2</v>
      </c>
      <c r="Y32" s="52">
        <v>1</v>
      </c>
      <c r="Z32" s="36">
        <v>5</v>
      </c>
      <c r="AA32" s="37"/>
      <c r="AB32" s="38"/>
      <c r="AC32" s="39"/>
      <c r="AD32" s="15"/>
      <c r="AE32" s="45"/>
      <c r="AF32" s="38"/>
      <c r="AG32" s="39"/>
      <c r="AH32" s="15"/>
      <c r="AI32" s="45"/>
      <c r="AJ32" s="38"/>
      <c r="AK32" s="39"/>
      <c r="AL32" s="15"/>
      <c r="AM32" s="37"/>
      <c r="AN32" s="38"/>
      <c r="AO32" s="39"/>
      <c r="AP32" s="15"/>
      <c r="AQ32" s="11">
        <v>4</v>
      </c>
      <c r="AR32" s="197"/>
      <c r="AS32" s="197"/>
      <c r="AT32" s="53"/>
    </row>
    <row r="33" spans="1:49" s="74" customFormat="1" ht="19.5" customHeight="1" thickBot="1" x14ac:dyDescent="0.4">
      <c r="A33" s="59" t="s">
        <v>292</v>
      </c>
      <c r="B33" s="24" t="s">
        <v>229</v>
      </c>
      <c r="C33" s="15" t="s">
        <v>217</v>
      </c>
      <c r="D33" s="55">
        <v>5</v>
      </c>
      <c r="E33" s="15">
        <f t="shared" si="6"/>
        <v>150</v>
      </c>
      <c r="F33" s="37">
        <f t="shared" si="7"/>
        <v>80</v>
      </c>
      <c r="G33" s="38">
        <f t="shared" si="8"/>
        <v>32</v>
      </c>
      <c r="H33" s="38">
        <f t="shared" si="9"/>
        <v>32</v>
      </c>
      <c r="I33" s="38">
        <f t="shared" si="10"/>
        <v>16</v>
      </c>
      <c r="J33" s="39">
        <f t="shared" si="11"/>
        <v>70</v>
      </c>
      <c r="K33" s="49"/>
      <c r="L33" s="38"/>
      <c r="M33" s="50"/>
      <c r="N33" s="551"/>
      <c r="O33" s="51"/>
      <c r="P33" s="38"/>
      <c r="Q33" s="52"/>
      <c r="R33" s="552"/>
      <c r="S33" s="37">
        <v>2</v>
      </c>
      <c r="T33" s="38">
        <v>2</v>
      </c>
      <c r="U33" s="52">
        <v>1</v>
      </c>
      <c r="V33" s="215">
        <v>5</v>
      </c>
      <c r="W33" s="37"/>
      <c r="X33" s="38"/>
      <c r="Y33" s="52"/>
      <c r="Z33" s="36"/>
      <c r="AA33" s="37"/>
      <c r="AB33" s="38"/>
      <c r="AC33" s="39"/>
      <c r="AD33" s="15"/>
      <c r="AE33" s="45"/>
      <c r="AF33" s="38"/>
      <c r="AG33" s="39"/>
      <c r="AH33" s="15"/>
      <c r="AI33" s="45"/>
      <c r="AJ33" s="38"/>
      <c r="AK33" s="39"/>
      <c r="AL33" s="15"/>
      <c r="AM33" s="37"/>
      <c r="AN33" s="38"/>
      <c r="AO33" s="39"/>
      <c r="AP33" s="15"/>
      <c r="AQ33" s="11">
        <v>3</v>
      </c>
      <c r="AR33" s="197"/>
      <c r="AS33" s="197"/>
      <c r="AT33" s="53"/>
    </row>
    <row r="34" spans="1:49" s="74" customFormat="1" ht="19.5" customHeight="1" thickBot="1" x14ac:dyDescent="0.4">
      <c r="A34" s="432" t="s">
        <v>174</v>
      </c>
      <c r="B34" s="433"/>
      <c r="C34" s="15"/>
      <c r="D34" s="58">
        <v>85</v>
      </c>
      <c r="E34" s="75">
        <f>D34*30</f>
        <v>2550</v>
      </c>
      <c r="F34" s="37"/>
      <c r="G34" s="38"/>
      <c r="H34" s="38"/>
      <c r="I34" s="38"/>
      <c r="J34" s="39"/>
      <c r="K34" s="45"/>
      <c r="L34" s="38"/>
      <c r="M34" s="50"/>
      <c r="N34" s="550">
        <f>'Вариат.часть-прил_КИ'!N51</f>
        <v>0</v>
      </c>
      <c r="O34" s="37"/>
      <c r="P34" s="38"/>
      <c r="Q34" s="52"/>
      <c r="R34" s="217">
        <v>5</v>
      </c>
      <c r="S34" s="37"/>
      <c r="T34" s="38"/>
      <c r="U34" s="52"/>
      <c r="V34" s="213">
        <v>4</v>
      </c>
      <c r="W34" s="37"/>
      <c r="X34" s="38"/>
      <c r="Y34" s="52"/>
      <c r="Z34" s="15">
        <v>10</v>
      </c>
      <c r="AA34" s="37"/>
      <c r="AB34" s="38"/>
      <c r="AC34" s="39"/>
      <c r="AD34" s="15">
        <f>'Вариат.часть-прил_КИ'!AD51</f>
        <v>25</v>
      </c>
      <c r="AE34" s="45"/>
      <c r="AF34" s="38"/>
      <c r="AG34" s="39"/>
      <c r="AH34" s="15">
        <f>'Вариат.часть-прил_КИ'!AH51</f>
        <v>15</v>
      </c>
      <c r="AI34" s="45"/>
      <c r="AJ34" s="38"/>
      <c r="AK34" s="39"/>
      <c r="AL34" s="15">
        <f>'Вариат.часть-прил_КИ'!AL51</f>
        <v>20</v>
      </c>
      <c r="AM34" s="37"/>
      <c r="AN34" s="38"/>
      <c r="AO34" s="39"/>
      <c r="AP34" s="15">
        <f>'Вариат.часть-прил_КИ'!AP51</f>
        <v>0</v>
      </c>
      <c r="AQ34" s="15"/>
      <c r="AR34" s="55"/>
      <c r="AS34" s="220"/>
      <c r="AT34" s="205"/>
    </row>
    <row r="35" spans="1:49" s="5" customFormat="1" ht="19.5" customHeight="1" thickBot="1" x14ac:dyDescent="0.4">
      <c r="A35" s="1"/>
      <c r="B35" s="2" t="s">
        <v>312</v>
      </c>
      <c r="C35" s="3"/>
      <c r="D35" s="316">
        <f>D24+D34</f>
        <v>134</v>
      </c>
      <c r="E35" s="1"/>
      <c r="F35" s="316"/>
      <c r="G35" s="316"/>
      <c r="H35" s="316"/>
      <c r="I35" s="316"/>
      <c r="J35" s="316"/>
      <c r="K35" s="570">
        <f>SUM(K25:M33)</f>
        <v>5</v>
      </c>
      <c r="L35" s="571"/>
      <c r="M35" s="572"/>
      <c r="N35" s="353">
        <f>SUM(N24:N34)</f>
        <v>5</v>
      </c>
      <c r="O35" s="485">
        <f>SUM(O25:Q33)</f>
        <v>5</v>
      </c>
      <c r="P35" s="486"/>
      <c r="Q35" s="487"/>
      <c r="R35" s="351">
        <f>SUM(R25:R34)</f>
        <v>10</v>
      </c>
      <c r="S35" s="485">
        <f>SUM(S25:U33)</f>
        <v>9</v>
      </c>
      <c r="T35" s="486"/>
      <c r="U35" s="487"/>
      <c r="V35" s="353">
        <f>SUM(V25:V34)</f>
        <v>13</v>
      </c>
      <c r="W35" s="485">
        <f>SUM(W25:Y33)</f>
        <v>9</v>
      </c>
      <c r="X35" s="486"/>
      <c r="Y35" s="487"/>
      <c r="Z35" s="351">
        <f>SUM(Z25:Z34)</f>
        <v>20</v>
      </c>
      <c r="AA35" s="485">
        <f>SUM(AA25:AC33)</f>
        <v>4</v>
      </c>
      <c r="AB35" s="486"/>
      <c r="AC35" s="487"/>
      <c r="AD35" s="353">
        <f>SUM(AD25:AD34)</f>
        <v>30</v>
      </c>
      <c r="AE35" s="485">
        <f>SUM(AE25:AG33)</f>
        <v>5</v>
      </c>
      <c r="AF35" s="486"/>
      <c r="AG35" s="487"/>
      <c r="AH35" s="354">
        <f>SUM(AH25:AH34)</f>
        <v>20</v>
      </c>
      <c r="AI35" s="485">
        <f>SUM(AI25:AK33)</f>
        <v>10</v>
      </c>
      <c r="AJ35" s="486"/>
      <c r="AK35" s="487"/>
      <c r="AL35" s="354">
        <f>SUM(AL25:AL34)</f>
        <v>30</v>
      </c>
      <c r="AM35" s="485">
        <f>SUM(AM25:AO33)</f>
        <v>0</v>
      </c>
      <c r="AN35" s="486"/>
      <c r="AO35" s="487"/>
      <c r="AP35" s="354">
        <f>SUM(AP25:AP33)</f>
        <v>0</v>
      </c>
      <c r="AQ35" s="316"/>
      <c r="AR35" s="316"/>
      <c r="AS35" s="316"/>
      <c r="AT35" s="4"/>
    </row>
    <row r="36" spans="1:49" s="74" customFormat="1" ht="19.5" customHeight="1" x14ac:dyDescent="0.35">
      <c r="A36" s="295"/>
      <c r="B36" s="68" t="s">
        <v>73</v>
      </c>
      <c r="C36" s="296" t="s">
        <v>48</v>
      </c>
      <c r="D36" s="328"/>
      <c r="E36" s="296"/>
      <c r="F36" s="304">
        <v>400</v>
      </c>
      <c r="G36" s="305"/>
      <c r="H36" s="305"/>
      <c r="I36" s="305"/>
      <c r="J36" s="308"/>
      <c r="K36" s="381"/>
      <c r="L36" s="379"/>
      <c r="M36" s="221">
        <v>4</v>
      </c>
      <c r="N36" s="573"/>
      <c r="O36" s="381"/>
      <c r="P36" s="379"/>
      <c r="Q36" s="221">
        <v>4</v>
      </c>
      <c r="R36" s="574"/>
      <c r="S36" s="307"/>
      <c r="T36" s="305"/>
      <c r="U36" s="221">
        <v>4</v>
      </c>
      <c r="V36" s="329"/>
      <c r="W36" s="307"/>
      <c r="X36" s="305"/>
      <c r="Y36" s="221">
        <v>4</v>
      </c>
      <c r="Z36" s="296"/>
      <c r="AA36" s="307"/>
      <c r="AB36" s="305"/>
      <c r="AC36" s="221">
        <v>4</v>
      </c>
      <c r="AD36" s="296"/>
      <c r="AE36" s="307"/>
      <c r="AF36" s="305"/>
      <c r="AG36" s="221">
        <v>4</v>
      </c>
      <c r="AH36" s="296"/>
      <c r="AI36" s="307"/>
      <c r="AJ36" s="305"/>
      <c r="AK36" s="221">
        <v>4</v>
      </c>
      <c r="AL36" s="296"/>
      <c r="AM36" s="307"/>
      <c r="AN36" s="305"/>
      <c r="AO36" s="221">
        <v>4</v>
      </c>
      <c r="AP36" s="296"/>
      <c r="AQ36" s="68"/>
      <c r="AR36" s="330" t="s">
        <v>49</v>
      </c>
      <c r="AS36" s="330"/>
      <c r="AT36" s="222"/>
    </row>
    <row r="37" spans="1:49" s="74" customFormat="1" ht="19.5" customHeight="1" x14ac:dyDescent="0.35">
      <c r="A37" s="310" t="s">
        <v>293</v>
      </c>
      <c r="B37" s="65" t="s">
        <v>72</v>
      </c>
      <c r="C37" s="15"/>
      <c r="D37" s="58">
        <v>15</v>
      </c>
      <c r="E37" s="15"/>
      <c r="F37" s="37"/>
      <c r="G37" s="38"/>
      <c r="H37" s="38"/>
      <c r="I37" s="38"/>
      <c r="J37" s="39"/>
      <c r="K37" s="49"/>
      <c r="L37" s="38"/>
      <c r="M37" s="50"/>
      <c r="N37" s="223"/>
      <c r="O37" s="49"/>
      <c r="P37" s="38"/>
      <c r="Q37" s="50"/>
      <c r="R37" s="552"/>
      <c r="S37" s="49"/>
      <c r="T37" s="38"/>
      <c r="U37" s="50"/>
      <c r="V37" s="215"/>
      <c r="W37" s="49"/>
      <c r="X37" s="38"/>
      <c r="Y37" s="50"/>
      <c r="Z37" s="215"/>
      <c r="AA37" s="49"/>
      <c r="AB37" s="38"/>
      <c r="AC37" s="50"/>
      <c r="AD37" s="15"/>
      <c r="AE37" s="49"/>
      <c r="AF37" s="38"/>
      <c r="AG37" s="50"/>
      <c r="AH37" s="15"/>
      <c r="AI37" s="49"/>
      <c r="AJ37" s="38"/>
      <c r="AK37" s="50"/>
      <c r="AL37" s="15"/>
      <c r="AM37" s="49"/>
      <c r="AN37" s="38"/>
      <c r="AO37" s="50"/>
      <c r="AP37" s="15"/>
      <c r="AQ37" s="15"/>
      <c r="AR37" s="197"/>
      <c r="AS37" s="197"/>
      <c r="AT37" s="53"/>
    </row>
    <row r="38" spans="1:49" s="74" customFormat="1" ht="19.5" customHeight="1" x14ac:dyDescent="0.35">
      <c r="A38" s="67" t="s">
        <v>46</v>
      </c>
      <c r="B38" s="10" t="s">
        <v>178</v>
      </c>
      <c r="C38" s="15"/>
      <c r="D38" s="36">
        <v>5</v>
      </c>
      <c r="E38" s="36"/>
      <c r="F38" s="37"/>
      <c r="G38" s="317"/>
      <c r="H38" s="38"/>
      <c r="I38" s="38"/>
      <c r="J38" s="39"/>
      <c r="K38" s="49"/>
      <c r="L38" s="38"/>
      <c r="M38" s="50"/>
      <c r="N38" s="223"/>
      <c r="O38" s="49"/>
      <c r="P38" s="38"/>
      <c r="Q38" s="50"/>
      <c r="R38" s="552"/>
      <c r="S38" s="49"/>
      <c r="T38" s="38"/>
      <c r="U38" s="50"/>
      <c r="V38" s="215">
        <v>5</v>
      </c>
      <c r="W38" s="49"/>
      <c r="X38" s="38"/>
      <c r="Y38" s="50"/>
      <c r="Z38" s="215"/>
      <c r="AA38" s="49"/>
      <c r="AB38" s="38"/>
      <c r="AC38" s="50"/>
      <c r="AD38" s="15"/>
      <c r="AE38" s="49"/>
      <c r="AF38" s="38"/>
      <c r="AG38" s="50"/>
      <c r="AH38" s="15"/>
      <c r="AI38" s="49"/>
      <c r="AJ38" s="38"/>
      <c r="AK38" s="50"/>
      <c r="AL38" s="15"/>
      <c r="AM38" s="49"/>
      <c r="AN38" s="38"/>
      <c r="AO38" s="50"/>
      <c r="AP38" s="15"/>
      <c r="AQ38" s="15">
        <v>2</v>
      </c>
      <c r="AR38" s="197"/>
      <c r="AS38" s="197"/>
      <c r="AT38" s="53"/>
    </row>
    <row r="39" spans="1:49" s="74" customFormat="1" ht="18.75" customHeight="1" x14ac:dyDescent="0.35">
      <c r="A39" s="67" t="s">
        <v>294</v>
      </c>
      <c r="B39" s="14" t="s">
        <v>179</v>
      </c>
      <c r="C39" s="15"/>
      <c r="D39" s="15">
        <v>5</v>
      </c>
      <c r="E39" s="15"/>
      <c r="F39" s="37"/>
      <c r="G39" s="155"/>
      <c r="H39" s="38"/>
      <c r="I39" s="38"/>
      <c r="J39" s="39"/>
      <c r="K39" s="49"/>
      <c r="L39" s="38"/>
      <c r="M39" s="50"/>
      <c r="N39" s="223"/>
      <c r="O39" s="49"/>
      <c r="P39" s="38"/>
      <c r="Q39" s="50"/>
      <c r="R39" s="552"/>
      <c r="S39" s="49"/>
      <c r="T39" s="38"/>
      <c r="U39" s="50"/>
      <c r="V39" s="213"/>
      <c r="W39" s="49"/>
      <c r="X39" s="38"/>
      <c r="Y39" s="50"/>
      <c r="Z39" s="213"/>
      <c r="AA39" s="49"/>
      <c r="AB39" s="38"/>
      <c r="AC39" s="50"/>
      <c r="AD39" s="15"/>
      <c r="AE39" s="49"/>
      <c r="AF39" s="38"/>
      <c r="AG39" s="50"/>
      <c r="AH39" s="213">
        <v>5</v>
      </c>
      <c r="AI39" s="49"/>
      <c r="AJ39" s="38"/>
      <c r="AK39" s="50"/>
      <c r="AL39" s="15"/>
      <c r="AM39" s="49"/>
      <c r="AN39" s="38"/>
      <c r="AO39" s="50"/>
      <c r="AP39" s="15"/>
      <c r="AQ39" s="15">
        <v>6</v>
      </c>
      <c r="AR39" s="55"/>
      <c r="AS39" s="55"/>
      <c r="AT39" s="36"/>
    </row>
    <row r="40" spans="1:49" s="74" customFormat="1" ht="18.75" customHeight="1" x14ac:dyDescent="0.35">
      <c r="A40" s="67" t="s">
        <v>47</v>
      </c>
      <c r="B40" s="14" t="s">
        <v>180</v>
      </c>
      <c r="C40" s="15"/>
      <c r="D40" s="15">
        <v>5</v>
      </c>
      <c r="E40" s="15"/>
      <c r="F40" s="37"/>
      <c r="G40" s="38"/>
      <c r="H40" s="38"/>
      <c r="I40" s="38"/>
      <c r="J40" s="39"/>
      <c r="K40" s="49"/>
      <c r="L40" s="38"/>
      <c r="M40" s="50"/>
      <c r="N40" s="223"/>
      <c r="O40" s="49"/>
      <c r="P40" s="38"/>
      <c r="Q40" s="50"/>
      <c r="R40" s="552"/>
      <c r="S40" s="49"/>
      <c r="T40" s="38"/>
      <c r="U40" s="50"/>
      <c r="V40" s="213"/>
      <c r="W40" s="49"/>
      <c r="X40" s="38"/>
      <c r="Y40" s="50"/>
      <c r="Z40" s="213"/>
      <c r="AA40" s="49"/>
      <c r="AB40" s="38"/>
      <c r="AC40" s="50"/>
      <c r="AD40" s="15"/>
      <c r="AE40" s="49"/>
      <c r="AF40" s="38"/>
      <c r="AG40" s="50"/>
      <c r="AH40" s="15"/>
      <c r="AI40" s="49"/>
      <c r="AJ40" s="38"/>
      <c r="AK40" s="50"/>
      <c r="AL40" s="15"/>
      <c r="AM40" s="49"/>
      <c r="AN40" s="38"/>
      <c r="AO40" s="50"/>
      <c r="AP40" s="214">
        <v>15</v>
      </c>
      <c r="AQ40" s="15">
        <v>8</v>
      </c>
      <c r="AR40" s="55"/>
      <c r="AS40" s="55"/>
      <c r="AT40" s="36"/>
    </row>
    <row r="41" spans="1:49" s="74" customFormat="1" ht="19.5" customHeight="1" x14ac:dyDescent="0.35">
      <c r="A41" s="310" t="s">
        <v>295</v>
      </c>
      <c r="B41" s="65" t="s">
        <v>181</v>
      </c>
      <c r="C41" s="15"/>
      <c r="D41" s="15">
        <v>15</v>
      </c>
      <c r="E41" s="15"/>
      <c r="F41" s="37"/>
      <c r="G41" s="38"/>
      <c r="H41" s="38"/>
      <c r="I41" s="38"/>
      <c r="J41" s="39"/>
      <c r="K41" s="49"/>
      <c r="L41" s="38"/>
      <c r="M41" s="50"/>
      <c r="N41" s="223"/>
      <c r="O41" s="49"/>
      <c r="P41" s="38"/>
      <c r="Q41" s="50"/>
      <c r="R41" s="552"/>
      <c r="S41" s="49"/>
      <c r="T41" s="38"/>
      <c r="U41" s="50"/>
      <c r="V41" s="215"/>
      <c r="W41" s="49"/>
      <c r="X41" s="38"/>
      <c r="Y41" s="50"/>
      <c r="Z41" s="215"/>
      <c r="AA41" s="49"/>
      <c r="AB41" s="38"/>
      <c r="AC41" s="50"/>
      <c r="AD41" s="15"/>
      <c r="AE41" s="49"/>
      <c r="AF41" s="38"/>
      <c r="AG41" s="50"/>
      <c r="AH41" s="15"/>
      <c r="AI41" s="49"/>
      <c r="AJ41" s="38"/>
      <c r="AK41" s="50"/>
      <c r="AL41" s="15"/>
      <c r="AM41" s="49"/>
      <c r="AN41" s="38"/>
      <c r="AO41" s="50"/>
      <c r="AP41" s="214">
        <v>15</v>
      </c>
      <c r="AQ41" s="15"/>
      <c r="AR41" s="197"/>
      <c r="AS41" s="197"/>
      <c r="AT41" s="53"/>
    </row>
    <row r="42" spans="1:49" s="74" customFormat="1" ht="19.5" customHeight="1" thickBot="1" x14ac:dyDescent="0.4">
      <c r="A42" s="66"/>
      <c r="B42" s="69" t="s">
        <v>182</v>
      </c>
      <c r="C42" s="224"/>
      <c r="D42" s="224"/>
      <c r="E42" s="11"/>
      <c r="F42" s="46"/>
      <c r="G42" s="201"/>
      <c r="H42" s="201"/>
      <c r="I42" s="201"/>
      <c r="J42" s="225"/>
      <c r="K42" s="384"/>
      <c r="L42" s="227"/>
      <c r="M42" s="382"/>
      <c r="N42" s="575"/>
      <c r="O42" s="384"/>
      <c r="P42" s="227"/>
      <c r="Q42" s="382"/>
      <c r="R42" s="576"/>
      <c r="S42" s="226"/>
      <c r="T42" s="227"/>
      <c r="U42" s="228"/>
      <c r="V42" s="229"/>
      <c r="W42" s="226"/>
      <c r="X42" s="227"/>
      <c r="Y42" s="228"/>
      <c r="Z42" s="229"/>
      <c r="AA42" s="226"/>
      <c r="AB42" s="227"/>
      <c r="AC42" s="228"/>
      <c r="AD42" s="230"/>
      <c r="AE42" s="226"/>
      <c r="AF42" s="227"/>
      <c r="AG42" s="228"/>
      <c r="AH42" s="230"/>
      <c r="AI42" s="226"/>
      <c r="AJ42" s="227"/>
      <c r="AK42" s="228"/>
      <c r="AL42" s="230"/>
      <c r="AM42" s="226"/>
      <c r="AN42" s="227"/>
      <c r="AO42" s="228"/>
      <c r="AP42" s="231"/>
      <c r="AQ42" s="230"/>
      <c r="AR42" s="203"/>
      <c r="AS42" s="232"/>
      <c r="AT42" s="233"/>
    </row>
    <row r="43" spans="1:49" s="245" customFormat="1" ht="19.5" customHeight="1" x14ac:dyDescent="0.35">
      <c r="A43" s="488" t="s">
        <v>183</v>
      </c>
      <c r="B43" s="489"/>
      <c r="C43" s="234"/>
      <c r="D43" s="235"/>
      <c r="E43" s="236"/>
      <c r="F43" s="237"/>
      <c r="G43" s="238"/>
      <c r="H43" s="238"/>
      <c r="I43" s="238"/>
      <c r="J43" s="239"/>
      <c r="K43" s="577"/>
      <c r="L43" s="379"/>
      <c r="M43" s="221"/>
      <c r="N43" s="240">
        <f>N35+N22+N15</f>
        <v>30</v>
      </c>
      <c r="O43" s="240"/>
      <c r="P43" s="240"/>
      <c r="Q43" s="240"/>
      <c r="R43" s="240">
        <f>R35+R22+R15</f>
        <v>30</v>
      </c>
      <c r="S43" s="240"/>
      <c r="T43" s="240"/>
      <c r="U43" s="240"/>
      <c r="V43" s="240">
        <f>V35+V22+V15</f>
        <v>25</v>
      </c>
      <c r="W43" s="240"/>
      <c r="X43" s="240"/>
      <c r="Y43" s="240"/>
      <c r="Z43" s="240">
        <f>Z35+Z22+Z15</f>
        <v>30</v>
      </c>
      <c r="AA43" s="240"/>
      <c r="AB43" s="240"/>
      <c r="AC43" s="240"/>
      <c r="AD43" s="240">
        <f>AD35+AD22+AD15</f>
        <v>30</v>
      </c>
      <c r="AE43" s="240"/>
      <c r="AF43" s="240"/>
      <c r="AG43" s="240"/>
      <c r="AH43" s="240">
        <f>AH35+AH22+AH15</f>
        <v>25</v>
      </c>
      <c r="AI43" s="240"/>
      <c r="AJ43" s="240"/>
      <c r="AK43" s="240"/>
      <c r="AL43" s="240">
        <f>AL35+AL22+AL15</f>
        <v>30</v>
      </c>
      <c r="AM43" s="240"/>
      <c r="AN43" s="240"/>
      <c r="AO43" s="240"/>
      <c r="AP43" s="240">
        <f>AP35+AP22+AP15</f>
        <v>0</v>
      </c>
      <c r="AQ43" s="241"/>
      <c r="AR43" s="242"/>
      <c r="AS43" s="243"/>
      <c r="AT43" s="244"/>
      <c r="AU43" s="183"/>
      <c r="AV43" s="184"/>
      <c r="AW43" s="184"/>
    </row>
    <row r="44" spans="1:49" s="245" customFormat="1" ht="19.5" customHeight="1" x14ac:dyDescent="0.35">
      <c r="A44" s="246" t="s">
        <v>75</v>
      </c>
      <c r="B44" s="247"/>
      <c r="C44" s="248"/>
      <c r="D44" s="249">
        <v>210</v>
      </c>
      <c r="E44" s="250"/>
      <c r="F44" s="251"/>
      <c r="G44" s="252"/>
      <c r="H44" s="252"/>
      <c r="I44" s="252"/>
      <c r="J44" s="253"/>
      <c r="K44" s="49"/>
      <c r="L44" s="38"/>
      <c r="M44" s="50"/>
      <c r="N44" s="223"/>
      <c r="O44" s="49"/>
      <c r="P44" s="38"/>
      <c r="Q44" s="50"/>
      <c r="R44" s="223"/>
      <c r="S44" s="49"/>
      <c r="T44" s="38"/>
      <c r="U44" s="50"/>
      <c r="V44" s="223"/>
      <c r="W44" s="49"/>
      <c r="X44" s="38"/>
      <c r="Y44" s="50"/>
      <c r="Z44" s="223"/>
      <c r="AA44" s="49"/>
      <c r="AB44" s="38"/>
      <c r="AC44" s="50"/>
      <c r="AD44" s="223"/>
      <c r="AE44" s="49"/>
      <c r="AF44" s="38"/>
      <c r="AG44" s="50"/>
      <c r="AH44" s="223"/>
      <c r="AI44" s="49"/>
      <c r="AJ44" s="38"/>
      <c r="AK44" s="50"/>
      <c r="AL44" s="223"/>
      <c r="AM44" s="49"/>
      <c r="AN44" s="38"/>
      <c r="AO44" s="50"/>
      <c r="AP44" s="223"/>
      <c r="AQ44" s="70"/>
      <c r="AR44" s="223"/>
      <c r="AS44" s="255"/>
      <c r="AT44" s="256"/>
      <c r="AU44" s="183"/>
      <c r="AV44" s="184"/>
      <c r="AW44" s="184"/>
    </row>
    <row r="45" spans="1:49" s="245" customFormat="1" ht="19.5" customHeight="1" x14ac:dyDescent="0.35">
      <c r="A45" s="449" t="s">
        <v>184</v>
      </c>
      <c r="B45" s="450"/>
      <c r="C45" s="257"/>
      <c r="D45" s="249">
        <f>N45+R45+V45+Z45+AD45+AH45+AL45+AP45</f>
        <v>25</v>
      </c>
      <c r="E45" s="258"/>
      <c r="F45" s="251"/>
      <c r="G45" s="252"/>
      <c r="H45" s="252"/>
      <c r="I45" s="252"/>
      <c r="J45" s="253"/>
      <c r="K45" s="49"/>
      <c r="L45" s="38"/>
      <c r="M45" s="50"/>
      <c r="N45" s="223">
        <f>N38+N39+N40</f>
        <v>0</v>
      </c>
      <c r="O45" s="49"/>
      <c r="P45" s="38"/>
      <c r="Q45" s="50"/>
      <c r="R45" s="355"/>
      <c r="S45" s="49"/>
      <c r="T45" s="38"/>
      <c r="U45" s="50"/>
      <c r="V45" s="355">
        <v>5</v>
      </c>
      <c r="W45" s="49"/>
      <c r="X45" s="38"/>
      <c r="Y45" s="50"/>
      <c r="Z45" s="355">
        <f>Z38+Z39+Z40</f>
        <v>0</v>
      </c>
      <c r="AA45" s="49"/>
      <c r="AB45" s="38"/>
      <c r="AC45" s="50"/>
      <c r="AD45" s="355">
        <f>AD38+AD39+AD40</f>
        <v>0</v>
      </c>
      <c r="AE45" s="49"/>
      <c r="AF45" s="38"/>
      <c r="AG45" s="50"/>
      <c r="AH45" s="355">
        <f>AH38+AH39+AH40</f>
        <v>5</v>
      </c>
      <c r="AI45" s="49"/>
      <c r="AJ45" s="38"/>
      <c r="AK45" s="50"/>
      <c r="AL45" s="355">
        <f>AL38+AL39+AL40</f>
        <v>0</v>
      </c>
      <c r="AM45" s="49"/>
      <c r="AN45" s="38"/>
      <c r="AO45" s="50"/>
      <c r="AP45" s="355">
        <v>15</v>
      </c>
      <c r="AQ45" s="71"/>
      <c r="AR45" s="259"/>
      <c r="AS45" s="255"/>
      <c r="AT45" s="256"/>
      <c r="AU45" s="183"/>
      <c r="AV45" s="184"/>
      <c r="AW45" s="184"/>
    </row>
    <row r="46" spans="1:49" s="245" customFormat="1" ht="19.5" customHeight="1" x14ac:dyDescent="0.35">
      <c r="A46" s="449" t="s">
        <v>185</v>
      </c>
      <c r="B46" s="450"/>
      <c r="C46" s="260"/>
      <c r="D46" s="261"/>
      <c r="E46" s="262"/>
      <c r="F46" s="263"/>
      <c r="G46" s="264"/>
      <c r="H46" s="264"/>
      <c r="I46" s="264"/>
      <c r="J46" s="265"/>
      <c r="K46" s="49"/>
      <c r="L46" s="38"/>
      <c r="M46" s="50"/>
      <c r="N46" s="223"/>
      <c r="O46" s="49"/>
      <c r="P46" s="38"/>
      <c r="Q46" s="50"/>
      <c r="R46" s="223"/>
      <c r="S46" s="49"/>
      <c r="T46" s="38"/>
      <c r="U46" s="50"/>
      <c r="V46" s="223"/>
      <c r="W46" s="49"/>
      <c r="X46" s="38"/>
      <c r="Y46" s="50"/>
      <c r="Z46" s="223"/>
      <c r="AA46" s="49"/>
      <c r="AB46" s="38"/>
      <c r="AC46" s="50"/>
      <c r="AD46" s="223"/>
      <c r="AE46" s="49"/>
      <c r="AF46" s="38"/>
      <c r="AG46" s="50"/>
      <c r="AH46" s="223"/>
      <c r="AI46" s="49"/>
      <c r="AJ46" s="38"/>
      <c r="AK46" s="50"/>
      <c r="AL46" s="223"/>
      <c r="AM46" s="49"/>
      <c r="AN46" s="38"/>
      <c r="AO46" s="50"/>
      <c r="AP46" s="223"/>
      <c r="AQ46" s="71"/>
      <c r="AR46" s="259"/>
      <c r="AS46" s="255"/>
      <c r="AT46" s="256"/>
      <c r="AU46" s="183"/>
      <c r="AV46" s="184"/>
      <c r="AW46" s="184"/>
    </row>
    <row r="47" spans="1:49" s="245" customFormat="1" ht="19.5" customHeight="1" thickBot="1" x14ac:dyDescent="0.4">
      <c r="A47" s="266" t="s">
        <v>186</v>
      </c>
      <c r="B47" s="267"/>
      <c r="C47" s="268"/>
      <c r="D47" s="269">
        <v>15</v>
      </c>
      <c r="E47" s="270"/>
      <c r="F47" s="271"/>
      <c r="G47" s="272"/>
      <c r="H47" s="272"/>
      <c r="I47" s="272"/>
      <c r="J47" s="273"/>
      <c r="K47" s="274"/>
      <c r="L47" s="380"/>
      <c r="M47" s="275"/>
      <c r="N47" s="578">
        <f>N41</f>
        <v>0</v>
      </c>
      <c r="O47" s="274"/>
      <c r="P47" s="380"/>
      <c r="Q47" s="275"/>
      <c r="R47" s="356">
        <f>R41</f>
        <v>0</v>
      </c>
      <c r="S47" s="274"/>
      <c r="T47" s="306"/>
      <c r="U47" s="275"/>
      <c r="V47" s="356">
        <f>V41</f>
        <v>0</v>
      </c>
      <c r="W47" s="274"/>
      <c r="X47" s="306"/>
      <c r="Y47" s="275"/>
      <c r="Z47" s="356">
        <f>Z41</f>
        <v>0</v>
      </c>
      <c r="AA47" s="274"/>
      <c r="AB47" s="306"/>
      <c r="AC47" s="275"/>
      <c r="AD47" s="356">
        <f>AD41</f>
        <v>0</v>
      </c>
      <c r="AE47" s="274"/>
      <c r="AF47" s="306"/>
      <c r="AG47" s="275"/>
      <c r="AH47" s="356">
        <f>AH41</f>
        <v>0</v>
      </c>
      <c r="AI47" s="274"/>
      <c r="AJ47" s="306"/>
      <c r="AK47" s="275"/>
      <c r="AL47" s="356">
        <f>AL41</f>
        <v>0</v>
      </c>
      <c r="AM47" s="274"/>
      <c r="AN47" s="306"/>
      <c r="AO47" s="275"/>
      <c r="AP47" s="356">
        <f>AP41</f>
        <v>15</v>
      </c>
      <c r="AQ47" s="276"/>
      <c r="AR47" s="277"/>
      <c r="AS47" s="278"/>
      <c r="AT47" s="279"/>
      <c r="AU47" s="183"/>
      <c r="AV47" s="184"/>
      <c r="AW47" s="184"/>
    </row>
    <row r="48" spans="1:49" s="245" customFormat="1" ht="19.5" customHeight="1" thickBot="1" x14ac:dyDescent="0.4">
      <c r="A48" s="451" t="s">
        <v>187</v>
      </c>
      <c r="B48" s="452"/>
      <c r="C48" s="280"/>
      <c r="D48" s="236"/>
      <c r="E48" s="280"/>
      <c r="F48" s="237"/>
      <c r="G48" s="238"/>
      <c r="H48" s="238"/>
      <c r="I48" s="238"/>
      <c r="J48" s="239"/>
      <c r="K48" s="385"/>
      <c r="L48" s="201"/>
      <c r="M48" s="383"/>
      <c r="N48" s="282"/>
      <c r="O48" s="385"/>
      <c r="P48" s="201"/>
      <c r="Q48" s="383"/>
      <c r="R48" s="282"/>
      <c r="S48" s="63"/>
      <c r="T48" s="201"/>
      <c r="U48" s="281"/>
      <c r="V48" s="282"/>
      <c r="W48" s="63"/>
      <c r="X48" s="201"/>
      <c r="Y48" s="281"/>
      <c r="Z48" s="282"/>
      <c r="AA48" s="63"/>
      <c r="AB48" s="201"/>
      <c r="AC48" s="281"/>
      <c r="AD48" s="282"/>
      <c r="AE48" s="63"/>
      <c r="AF48" s="201"/>
      <c r="AG48" s="281"/>
      <c r="AH48" s="282"/>
      <c r="AI48" s="63"/>
      <c r="AJ48" s="201"/>
      <c r="AK48" s="281"/>
      <c r="AL48" s="282"/>
      <c r="AM48" s="63"/>
      <c r="AN48" s="201"/>
      <c r="AO48" s="281"/>
      <c r="AP48" s="282"/>
      <c r="AQ48" s="70"/>
      <c r="AR48" s="254"/>
      <c r="AS48" s="283"/>
      <c r="AT48" s="284"/>
      <c r="AU48" s="183"/>
      <c r="AV48" s="184"/>
      <c r="AW48" s="184"/>
    </row>
    <row r="49" spans="1:49" s="245" customFormat="1" ht="19.5" customHeight="1" thickBot="1" x14ac:dyDescent="0.4">
      <c r="A49" s="434" t="s">
        <v>188</v>
      </c>
      <c r="B49" s="435"/>
      <c r="C49" s="270"/>
      <c r="D49" s="285">
        <v>240</v>
      </c>
      <c r="E49" s="270"/>
      <c r="F49" s="286"/>
      <c r="G49" s="287"/>
      <c r="H49" s="287"/>
      <c r="I49" s="287"/>
      <c r="J49" s="288"/>
      <c r="K49" s="476"/>
      <c r="L49" s="477"/>
      <c r="M49" s="478"/>
      <c r="N49" s="240">
        <f>N43+N45+N47</f>
        <v>30</v>
      </c>
      <c r="O49" s="476"/>
      <c r="P49" s="477"/>
      <c r="Q49" s="478"/>
      <c r="R49" s="357">
        <f>R43+R45+R47</f>
        <v>30</v>
      </c>
      <c r="S49" s="476"/>
      <c r="T49" s="477"/>
      <c r="U49" s="478"/>
      <c r="V49" s="357">
        <f>V43+V45+V47</f>
        <v>30</v>
      </c>
      <c r="W49" s="476"/>
      <c r="X49" s="477"/>
      <c r="Y49" s="478"/>
      <c r="Z49" s="357">
        <f>Z43+Z45+Z47</f>
        <v>30</v>
      </c>
      <c r="AA49" s="476"/>
      <c r="AB49" s="477"/>
      <c r="AC49" s="478"/>
      <c r="AD49" s="357">
        <f>AD43+AD45+AD47</f>
        <v>30</v>
      </c>
      <c r="AE49" s="476"/>
      <c r="AF49" s="477"/>
      <c r="AG49" s="478"/>
      <c r="AH49" s="357">
        <f>AH43+AH45+AH47</f>
        <v>30</v>
      </c>
      <c r="AI49" s="476"/>
      <c r="AJ49" s="477"/>
      <c r="AK49" s="478"/>
      <c r="AL49" s="357">
        <f>AL43+AL45+AL47</f>
        <v>30</v>
      </c>
      <c r="AM49" s="476"/>
      <c r="AN49" s="477"/>
      <c r="AO49" s="478"/>
      <c r="AP49" s="357">
        <f>AP43+AP45+AP47</f>
        <v>30</v>
      </c>
      <c r="AQ49" s="241"/>
      <c r="AR49" s="242"/>
      <c r="AS49" s="283"/>
      <c r="AT49" s="284"/>
      <c r="AU49" s="183"/>
      <c r="AV49" s="184"/>
      <c r="AW49" s="184"/>
    </row>
    <row r="50" spans="1:49" s="245" customFormat="1" ht="19.5" customHeight="1" thickBot="1" x14ac:dyDescent="0.35">
      <c r="A50" s="289" t="s">
        <v>40</v>
      </c>
      <c r="B50" s="290" t="s">
        <v>189</v>
      </c>
      <c r="C50" s="291" t="s">
        <v>40</v>
      </c>
      <c r="D50" s="291"/>
      <c r="E50" s="291"/>
      <c r="F50" s="292"/>
      <c r="G50" s="292"/>
      <c r="H50" s="292"/>
      <c r="I50" s="292"/>
      <c r="J50" s="293"/>
      <c r="K50" s="441"/>
      <c r="L50" s="442"/>
      <c r="M50" s="442"/>
      <c r="N50" s="442"/>
      <c r="O50" s="442"/>
      <c r="P50" s="442"/>
      <c r="Q50" s="442"/>
      <c r="R50" s="442"/>
      <c r="S50" s="442"/>
      <c r="T50" s="442"/>
      <c r="U50" s="442"/>
      <c r="V50" s="442"/>
      <c r="W50" s="442"/>
      <c r="X50" s="442"/>
      <c r="Y50" s="442"/>
      <c r="Z50" s="442"/>
      <c r="AA50" s="442"/>
      <c r="AB50" s="442"/>
      <c r="AC50" s="442"/>
      <c r="AD50" s="442"/>
      <c r="AE50" s="442"/>
      <c r="AF50" s="442"/>
      <c r="AG50" s="442"/>
      <c r="AH50" s="442"/>
      <c r="AI50" s="442"/>
      <c r="AJ50" s="442"/>
      <c r="AK50" s="442"/>
      <c r="AL50" s="442"/>
      <c r="AM50" s="442"/>
      <c r="AN50" s="442"/>
      <c r="AO50" s="442"/>
      <c r="AP50" s="442"/>
      <c r="AQ50" s="442"/>
      <c r="AR50" s="442"/>
      <c r="AS50" s="442"/>
      <c r="AT50" s="443"/>
      <c r="AU50" s="184"/>
      <c r="AV50" s="294"/>
      <c r="AW50" s="184"/>
    </row>
    <row r="51" spans="1:49" s="74" customFormat="1" ht="19.5" customHeight="1" thickBot="1" x14ac:dyDescent="0.35">
      <c r="A51" s="297"/>
      <c r="AM51" s="298"/>
      <c r="AO51" s="298"/>
    </row>
    <row r="52" spans="1:49" s="8" customFormat="1" ht="81.75" customHeight="1" thickBot="1" x14ac:dyDescent="0.35">
      <c r="A52" s="81"/>
      <c r="B52" s="6" t="s">
        <v>191</v>
      </c>
      <c r="C52" s="6" t="s">
        <v>76</v>
      </c>
      <c r="D52" s="6" t="s">
        <v>192</v>
      </c>
      <c r="E52" s="494" t="s">
        <v>193</v>
      </c>
      <c r="F52" s="495"/>
      <c r="G52" s="496"/>
      <c r="J52" s="7"/>
      <c r="K52" s="494" t="s">
        <v>195</v>
      </c>
      <c r="L52" s="495"/>
      <c r="M52" s="495"/>
      <c r="N52" s="495"/>
      <c r="O52" s="495"/>
      <c r="P52" s="495"/>
      <c r="Q52" s="495"/>
      <c r="R52" s="495"/>
      <c r="S52" s="495"/>
      <c r="T52" s="495"/>
      <c r="U52" s="495"/>
      <c r="V52" s="495"/>
      <c r="W52" s="495"/>
      <c r="X52" s="495"/>
      <c r="Y52" s="495"/>
      <c r="Z52" s="495"/>
      <c r="AA52" s="495"/>
      <c r="AB52" s="495"/>
      <c r="AC52" s="495"/>
      <c r="AD52" s="495"/>
      <c r="AE52" s="495"/>
      <c r="AF52" s="495"/>
      <c r="AG52" s="495"/>
      <c r="AH52" s="495"/>
      <c r="AI52" s="495"/>
      <c r="AJ52" s="495"/>
      <c r="AK52" s="496"/>
      <c r="AL52" s="515" t="s">
        <v>76</v>
      </c>
      <c r="AM52" s="517"/>
      <c r="AN52" s="494" t="s">
        <v>194</v>
      </c>
      <c r="AO52" s="496"/>
      <c r="AP52" s="515" t="s">
        <v>193</v>
      </c>
      <c r="AQ52" s="516"/>
      <c r="AR52" s="517"/>
      <c r="AS52" s="185"/>
      <c r="AT52" s="185"/>
    </row>
    <row r="53" spans="1:49" s="12" customFormat="1" ht="38.25" customHeight="1" x14ac:dyDescent="0.3">
      <c r="A53" s="9">
        <v>1</v>
      </c>
      <c r="B53" s="68" t="s">
        <v>74</v>
      </c>
      <c r="C53" s="11">
        <v>2</v>
      </c>
      <c r="D53" s="11">
        <v>5</v>
      </c>
      <c r="E53" s="497">
        <v>5</v>
      </c>
      <c r="F53" s="498"/>
      <c r="G53" s="499"/>
      <c r="J53" s="524" t="s">
        <v>50</v>
      </c>
      <c r="K53" s="526" t="s">
        <v>196</v>
      </c>
      <c r="L53" s="526"/>
      <c r="M53" s="526"/>
      <c r="N53" s="526"/>
      <c r="O53" s="526"/>
      <c r="P53" s="526"/>
      <c r="Q53" s="526"/>
      <c r="R53" s="526"/>
      <c r="S53" s="526"/>
      <c r="T53" s="526"/>
      <c r="U53" s="526"/>
      <c r="V53" s="526"/>
      <c r="W53" s="526"/>
      <c r="X53" s="526"/>
      <c r="Y53" s="526"/>
      <c r="Z53" s="526"/>
      <c r="AA53" s="526"/>
      <c r="AB53" s="526"/>
      <c r="AC53" s="526"/>
      <c r="AD53" s="526"/>
      <c r="AE53" s="526"/>
      <c r="AF53" s="526"/>
      <c r="AG53" s="526"/>
      <c r="AH53" s="526"/>
      <c r="AI53" s="526"/>
      <c r="AJ53" s="526"/>
      <c r="AK53" s="527"/>
      <c r="AL53" s="518">
        <v>3</v>
      </c>
      <c r="AM53" s="519"/>
      <c r="AN53" s="518"/>
      <c r="AO53" s="522"/>
      <c r="AP53" s="519">
        <v>1</v>
      </c>
      <c r="AQ53" s="519"/>
      <c r="AR53" s="522"/>
      <c r="AS53" s="82"/>
      <c r="AT53" s="82"/>
    </row>
    <row r="54" spans="1:49" s="12" customFormat="1" ht="36" customHeight="1" thickBot="1" x14ac:dyDescent="0.35">
      <c r="A54" s="13">
        <v>2</v>
      </c>
      <c r="B54" s="14" t="s">
        <v>176</v>
      </c>
      <c r="C54" s="15">
        <v>6</v>
      </c>
      <c r="D54" s="15">
        <v>5</v>
      </c>
      <c r="E54" s="500">
        <v>5</v>
      </c>
      <c r="F54" s="501"/>
      <c r="G54" s="502"/>
      <c r="J54" s="525"/>
      <c r="K54" s="528"/>
      <c r="L54" s="528"/>
      <c r="M54" s="528"/>
      <c r="N54" s="528"/>
      <c r="O54" s="528"/>
      <c r="P54" s="528"/>
      <c r="Q54" s="528"/>
      <c r="R54" s="528"/>
      <c r="S54" s="528"/>
      <c r="T54" s="528"/>
      <c r="U54" s="528"/>
      <c r="V54" s="528"/>
      <c r="W54" s="528"/>
      <c r="X54" s="528"/>
      <c r="Y54" s="528"/>
      <c r="Z54" s="528"/>
      <c r="AA54" s="528"/>
      <c r="AB54" s="528"/>
      <c r="AC54" s="528"/>
      <c r="AD54" s="528"/>
      <c r="AE54" s="528"/>
      <c r="AF54" s="528"/>
      <c r="AG54" s="528"/>
      <c r="AH54" s="528"/>
      <c r="AI54" s="528"/>
      <c r="AJ54" s="528"/>
      <c r="AK54" s="529"/>
      <c r="AL54" s="520"/>
      <c r="AM54" s="521"/>
      <c r="AN54" s="520"/>
      <c r="AO54" s="523"/>
      <c r="AP54" s="521"/>
      <c r="AQ54" s="521"/>
      <c r="AR54" s="523"/>
      <c r="AS54" s="82"/>
      <c r="AT54" s="82"/>
    </row>
    <row r="55" spans="1:49" s="12" customFormat="1" ht="19.5" thickBot="1" x14ac:dyDescent="0.35">
      <c r="A55" s="16">
        <v>3</v>
      </c>
      <c r="B55" s="17" t="s">
        <v>177</v>
      </c>
      <c r="C55" s="18">
        <v>8</v>
      </c>
      <c r="D55" s="18">
        <v>15</v>
      </c>
      <c r="E55" s="503">
        <v>15</v>
      </c>
      <c r="F55" s="504"/>
      <c r="G55" s="505"/>
      <c r="J55" s="524" t="s">
        <v>51</v>
      </c>
      <c r="K55" s="479" t="s">
        <v>197</v>
      </c>
      <c r="L55" s="480"/>
      <c r="M55" s="480"/>
      <c r="N55" s="480"/>
      <c r="O55" s="480"/>
      <c r="P55" s="480"/>
      <c r="Q55" s="480"/>
      <c r="R55" s="480"/>
      <c r="S55" s="480"/>
      <c r="T55" s="480"/>
      <c r="U55" s="480"/>
      <c r="V55" s="480"/>
      <c r="W55" s="480"/>
      <c r="X55" s="480"/>
      <c r="Y55" s="480"/>
      <c r="Z55" s="480"/>
      <c r="AA55" s="480"/>
      <c r="AB55" s="480"/>
      <c r="AC55" s="480"/>
      <c r="AD55" s="480"/>
      <c r="AE55" s="480"/>
      <c r="AF55" s="480"/>
      <c r="AG55" s="480"/>
      <c r="AH55" s="480"/>
      <c r="AI55" s="480"/>
      <c r="AJ55" s="480"/>
      <c r="AK55" s="480"/>
      <c r="AL55" s="472">
        <v>8</v>
      </c>
      <c r="AM55" s="483"/>
      <c r="AN55" s="472"/>
      <c r="AO55" s="473"/>
      <c r="AP55" s="506">
        <v>2</v>
      </c>
      <c r="AQ55" s="507"/>
      <c r="AR55" s="473"/>
      <c r="AS55" s="186"/>
      <c r="AT55" s="186"/>
    </row>
    <row r="56" spans="1:49" s="74" customFormat="1" ht="19.5" customHeight="1" thickBot="1" x14ac:dyDescent="0.35">
      <c r="A56" s="297"/>
      <c r="J56" s="525"/>
      <c r="K56" s="481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2"/>
      <c r="AE56" s="482"/>
      <c r="AF56" s="482"/>
      <c r="AG56" s="482"/>
      <c r="AH56" s="482"/>
      <c r="AI56" s="482"/>
      <c r="AJ56" s="482"/>
      <c r="AK56" s="482"/>
      <c r="AL56" s="474"/>
      <c r="AM56" s="484"/>
      <c r="AN56" s="474"/>
      <c r="AO56" s="475"/>
      <c r="AP56" s="508"/>
      <c r="AQ56" s="509"/>
      <c r="AR56" s="475"/>
      <c r="AS56" s="186"/>
      <c r="AT56" s="186"/>
    </row>
    <row r="57" spans="1:49" s="74" customFormat="1" ht="19.5" customHeight="1" x14ac:dyDescent="0.3">
      <c r="A57" s="415" t="s">
        <v>149</v>
      </c>
      <c r="B57" s="415"/>
      <c r="C57" s="415"/>
      <c r="D57" s="415"/>
      <c r="E57" s="415"/>
      <c r="F57" s="415"/>
      <c r="J57" s="510" t="s">
        <v>52</v>
      </c>
      <c r="K57" s="479" t="s">
        <v>77</v>
      </c>
      <c r="L57" s="480"/>
      <c r="M57" s="480"/>
      <c r="N57" s="480"/>
      <c r="O57" s="480"/>
      <c r="P57" s="480"/>
      <c r="Q57" s="480"/>
      <c r="R57" s="480"/>
      <c r="S57" s="480"/>
      <c r="T57" s="480"/>
      <c r="U57" s="480"/>
      <c r="V57" s="480"/>
      <c r="W57" s="480"/>
      <c r="X57" s="480"/>
      <c r="Y57" s="480"/>
      <c r="Z57" s="480"/>
      <c r="AA57" s="480"/>
      <c r="AB57" s="480"/>
      <c r="AC57" s="480"/>
      <c r="AD57" s="480"/>
      <c r="AE57" s="480"/>
      <c r="AF57" s="480"/>
      <c r="AG57" s="480"/>
      <c r="AH57" s="480"/>
      <c r="AI57" s="480"/>
      <c r="AJ57" s="480"/>
      <c r="AK57" s="480"/>
      <c r="AL57" s="512">
        <v>8</v>
      </c>
      <c r="AM57" s="513"/>
      <c r="AN57" s="512"/>
      <c r="AO57" s="514"/>
      <c r="AP57" s="513">
        <v>2</v>
      </c>
      <c r="AQ57" s="513"/>
      <c r="AR57" s="514"/>
      <c r="AS57" s="186"/>
      <c r="AT57" s="186"/>
    </row>
    <row r="58" spans="1:49" s="74" customFormat="1" ht="19.5" customHeight="1" thickBot="1" x14ac:dyDescent="0.35">
      <c r="A58" s="311" t="s">
        <v>164</v>
      </c>
      <c r="J58" s="511"/>
      <c r="K58" s="481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  <c r="AA58" s="482"/>
      <c r="AB58" s="482"/>
      <c r="AC58" s="482"/>
      <c r="AD58" s="482"/>
      <c r="AE58" s="482"/>
      <c r="AF58" s="482"/>
      <c r="AG58" s="482"/>
      <c r="AH58" s="482"/>
      <c r="AI58" s="482"/>
      <c r="AJ58" s="482"/>
      <c r="AK58" s="482"/>
      <c r="AL58" s="503"/>
      <c r="AM58" s="504"/>
      <c r="AN58" s="503"/>
      <c r="AO58" s="505"/>
      <c r="AP58" s="504"/>
      <c r="AQ58" s="504"/>
      <c r="AR58" s="505"/>
      <c r="AS58" s="186"/>
      <c r="AT58" s="186"/>
    </row>
    <row r="59" spans="1:49" ht="15.75" x14ac:dyDescent="0.25">
      <c r="A59" s="312" t="s">
        <v>165</v>
      </c>
    </row>
    <row r="60" spans="1:49" ht="15.75" x14ac:dyDescent="0.25">
      <c r="A60" s="314" t="s">
        <v>166</v>
      </c>
      <c r="B60" s="162"/>
      <c r="C60" s="162"/>
      <c r="D60" s="162"/>
      <c r="E60" s="162"/>
      <c r="F60" s="162"/>
    </row>
    <row r="61" spans="1:49" ht="15.75" x14ac:dyDescent="0.25">
      <c r="A61" s="416" t="s">
        <v>167</v>
      </c>
      <c r="B61" s="416"/>
      <c r="C61" s="416"/>
      <c r="D61" s="416"/>
      <c r="E61" s="416"/>
      <c r="F61" s="416"/>
    </row>
    <row r="62" spans="1:49" ht="15.75" x14ac:dyDescent="0.25">
      <c r="A62" s="416" t="s">
        <v>168</v>
      </c>
      <c r="B62" s="416"/>
      <c r="C62" s="416"/>
      <c r="D62" s="416"/>
      <c r="E62" s="416"/>
      <c r="F62" s="416"/>
      <c r="X62" s="158"/>
    </row>
    <row r="63" spans="1:49" ht="15.75" x14ac:dyDescent="0.25">
      <c r="A63" s="313" t="s">
        <v>169</v>
      </c>
      <c r="B63" s="162"/>
      <c r="C63" s="162"/>
      <c r="D63" s="162"/>
      <c r="E63" s="162"/>
      <c r="F63" s="162"/>
      <c r="X63" s="155"/>
    </row>
    <row r="64" spans="1:49" ht="15.75" x14ac:dyDescent="0.25">
      <c r="A64" s="313" t="s">
        <v>200</v>
      </c>
      <c r="B64" s="162"/>
      <c r="C64" s="162"/>
      <c r="D64" s="162"/>
      <c r="E64" s="162"/>
      <c r="F64" s="162"/>
    </row>
    <row r="65" spans="1:52" ht="73.5" customHeight="1" x14ac:dyDescent="0.2">
      <c r="A65" s="493" t="s">
        <v>324</v>
      </c>
      <c r="B65" s="493"/>
      <c r="C65" s="493"/>
      <c r="D65" s="493"/>
      <c r="E65" s="493"/>
      <c r="F65" s="493"/>
      <c r="G65" s="493"/>
      <c r="H65" s="493"/>
      <c r="I65" s="493"/>
      <c r="J65" s="493"/>
      <c r="K65" s="493"/>
      <c r="L65" s="493"/>
      <c r="M65" s="493"/>
      <c r="N65" s="493"/>
      <c r="O65" s="493"/>
      <c r="P65" s="493"/>
      <c r="Q65" s="493"/>
      <c r="R65" s="493"/>
      <c r="S65" s="493"/>
      <c r="T65" s="493"/>
      <c r="U65" s="493"/>
      <c r="V65" s="493"/>
      <c r="W65" s="493"/>
      <c r="X65" s="493"/>
      <c r="Y65" s="493"/>
      <c r="Z65" s="493"/>
      <c r="AA65" s="493"/>
      <c r="AB65" s="493"/>
      <c r="AC65" s="493"/>
      <c r="AD65" s="493"/>
      <c r="AE65" s="493"/>
      <c r="AF65" s="493"/>
      <c r="AG65" s="493"/>
      <c r="AH65" s="493"/>
      <c r="AI65" s="493"/>
      <c r="AJ65" s="493"/>
      <c r="AK65" s="493"/>
      <c r="AL65" s="493"/>
      <c r="AM65" s="493"/>
      <c r="AN65" s="493"/>
      <c r="AO65" s="493"/>
      <c r="AP65" s="493"/>
      <c r="AQ65" s="493"/>
      <c r="AR65" s="493"/>
      <c r="AS65" s="493"/>
      <c r="AT65" s="493"/>
    </row>
    <row r="66" spans="1:52" ht="20.25" x14ac:dyDescent="0.3">
      <c r="A66" s="19"/>
      <c r="B66" s="163"/>
      <c r="C66" s="163"/>
      <c r="D66" s="163"/>
      <c r="E66" s="163"/>
      <c r="F66" s="163"/>
    </row>
    <row r="67" spans="1:52" ht="60" customHeight="1" x14ac:dyDescent="0.2">
      <c r="A67" s="493" t="s">
        <v>325</v>
      </c>
      <c r="B67" s="493"/>
      <c r="C67" s="493"/>
      <c r="D67" s="493"/>
      <c r="E67" s="493"/>
      <c r="F67" s="493"/>
      <c r="G67" s="493"/>
      <c r="H67" s="493"/>
      <c r="I67" s="493"/>
      <c r="J67" s="493"/>
      <c r="K67" s="493"/>
      <c r="L67" s="493"/>
      <c r="M67" s="493"/>
      <c r="N67" s="493"/>
      <c r="O67" s="493"/>
      <c r="P67" s="493"/>
      <c r="Q67" s="493"/>
      <c r="R67" s="493"/>
      <c r="S67" s="493"/>
      <c r="T67" s="493"/>
      <c r="U67" s="493"/>
      <c r="V67" s="493"/>
      <c r="W67" s="493"/>
      <c r="X67" s="493"/>
      <c r="Y67" s="493"/>
      <c r="Z67" s="493"/>
      <c r="AA67" s="493"/>
      <c r="AB67" s="493"/>
      <c r="AC67" s="493"/>
      <c r="AD67" s="493"/>
      <c r="AE67" s="493"/>
      <c r="AF67" s="493"/>
      <c r="AG67" s="493"/>
      <c r="AH67" s="493"/>
      <c r="AI67" s="493"/>
      <c r="AJ67" s="493"/>
      <c r="AK67" s="493"/>
      <c r="AL67" s="493"/>
      <c r="AM67" s="493"/>
      <c r="AN67" s="493"/>
      <c r="AO67" s="493"/>
      <c r="AP67" s="493"/>
      <c r="AQ67" s="493"/>
      <c r="AR67" s="493"/>
      <c r="AS67" s="493"/>
      <c r="AT67" s="493"/>
    </row>
    <row r="68" spans="1:52" ht="18.75" x14ac:dyDescent="0.2">
      <c r="A68" s="161"/>
      <c r="B68" s="162"/>
      <c r="C68" s="162"/>
      <c r="D68" s="162"/>
      <c r="E68" s="162"/>
      <c r="F68" s="162"/>
      <c r="I68" s="318"/>
    </row>
    <row r="69" spans="1:52" x14ac:dyDescent="0.2">
      <c r="A69" s="161"/>
      <c r="B69" s="162"/>
      <c r="C69" s="162"/>
      <c r="D69" s="162"/>
      <c r="E69" s="162"/>
      <c r="F69" s="162"/>
    </row>
    <row r="72" spans="1:52" s="19" customFormat="1" ht="20.25" x14ac:dyDescent="0.3">
      <c r="A72" s="22"/>
      <c r="B72" s="22" t="s">
        <v>221</v>
      </c>
      <c r="D72" s="22"/>
      <c r="E72" s="22" t="s">
        <v>214</v>
      </c>
      <c r="F72" s="23"/>
      <c r="G72" s="23"/>
      <c r="I72" s="23"/>
      <c r="J72" s="23"/>
      <c r="K72" s="23"/>
      <c r="L72" s="23"/>
      <c r="N72" s="23"/>
      <c r="O72" s="559"/>
      <c r="P72" s="22"/>
      <c r="Q72" s="23"/>
      <c r="R72" s="23"/>
      <c r="S72" s="22"/>
      <c r="T72" s="23"/>
      <c r="U72" s="23"/>
      <c r="V72" s="23"/>
      <c r="Y72" s="22" t="s">
        <v>198</v>
      </c>
      <c r="AK72" s="20"/>
      <c r="AW72" s="21"/>
      <c r="AX72" s="21"/>
      <c r="AY72" s="21"/>
      <c r="AZ72" s="21"/>
    </row>
    <row r="73" spans="1:52" s="19" customFormat="1" ht="20.25" x14ac:dyDescent="0.3">
      <c r="A73" s="22"/>
      <c r="B73" s="22" t="s">
        <v>78</v>
      </c>
      <c r="D73" s="22"/>
      <c r="E73" s="22" t="s">
        <v>79</v>
      </c>
      <c r="F73" s="23"/>
      <c r="G73" s="23"/>
      <c r="I73" s="23"/>
      <c r="J73" s="23"/>
      <c r="K73" s="23"/>
      <c r="L73" s="23"/>
      <c r="N73" s="23"/>
      <c r="O73" s="559"/>
      <c r="P73" s="22"/>
      <c r="Q73" s="23"/>
      <c r="R73" s="23"/>
      <c r="S73" s="22"/>
      <c r="T73" s="23"/>
      <c r="U73" s="23"/>
      <c r="V73" s="23"/>
      <c r="Y73" s="22" t="s">
        <v>80</v>
      </c>
      <c r="AK73" s="20"/>
      <c r="AW73" s="21"/>
      <c r="AX73" s="21"/>
      <c r="AY73" s="21"/>
      <c r="AZ73" s="21"/>
    </row>
    <row r="74" spans="1:52" s="19" customFormat="1" ht="20.25" x14ac:dyDescent="0.3">
      <c r="A74" s="22"/>
      <c r="B74" s="22" t="s">
        <v>222</v>
      </c>
      <c r="D74" s="22"/>
      <c r="E74" s="22" t="s">
        <v>223</v>
      </c>
      <c r="F74" s="23"/>
      <c r="G74" s="23"/>
      <c r="I74" s="23"/>
      <c r="J74" s="23"/>
      <c r="K74" s="23"/>
      <c r="L74" s="23"/>
      <c r="N74" s="23"/>
      <c r="O74" s="559"/>
      <c r="P74" s="22"/>
      <c r="Q74" s="23"/>
      <c r="R74" s="23"/>
      <c r="S74" s="22"/>
      <c r="T74" s="23"/>
      <c r="U74" s="23"/>
      <c r="V74" s="23"/>
      <c r="Y74" s="22" t="s">
        <v>199</v>
      </c>
      <c r="AK74" s="20"/>
      <c r="AW74" s="21"/>
      <c r="AX74" s="21"/>
      <c r="AY74" s="21"/>
      <c r="AZ74" s="21"/>
    </row>
  </sheetData>
  <dataConsolidate/>
  <mergeCells count="135">
    <mergeCell ref="W15:Y15"/>
    <mergeCell ref="AA15:AC15"/>
    <mergeCell ref="A65:AT65"/>
    <mergeCell ref="A67:AT67"/>
    <mergeCell ref="E52:G52"/>
    <mergeCell ref="E53:G53"/>
    <mergeCell ref="E54:G54"/>
    <mergeCell ref="E55:G55"/>
    <mergeCell ref="K52:AK52"/>
    <mergeCell ref="AP55:AR56"/>
    <mergeCell ref="K57:AK58"/>
    <mergeCell ref="J57:J58"/>
    <mergeCell ref="AL57:AM58"/>
    <mergeCell ref="AN57:AO58"/>
    <mergeCell ref="AP57:AR58"/>
    <mergeCell ref="AP52:AR52"/>
    <mergeCell ref="AN52:AO52"/>
    <mergeCell ref="AL52:AM52"/>
    <mergeCell ref="AL53:AM54"/>
    <mergeCell ref="AN53:AO54"/>
    <mergeCell ref="AP53:AR54"/>
    <mergeCell ref="J53:J54"/>
    <mergeCell ref="K53:AK54"/>
    <mergeCell ref="J55:J56"/>
    <mergeCell ref="S3:S4"/>
    <mergeCell ref="S35:U35"/>
    <mergeCell ref="A43:B43"/>
    <mergeCell ref="A17:B17"/>
    <mergeCell ref="A21:B21"/>
    <mergeCell ref="A24:B24"/>
    <mergeCell ref="A34:B34"/>
    <mergeCell ref="K15:M15"/>
    <mergeCell ref="O15:Q15"/>
    <mergeCell ref="S15:U15"/>
    <mergeCell ref="B23:AT23"/>
    <mergeCell ref="AI15:AK15"/>
    <mergeCell ref="AM15:AO15"/>
    <mergeCell ref="AE15:AG15"/>
    <mergeCell ref="AA22:AC22"/>
    <mergeCell ref="AE22:AG22"/>
    <mergeCell ref="AI22:AK22"/>
    <mergeCell ref="AM22:AO22"/>
    <mergeCell ref="O35:Q35"/>
    <mergeCell ref="W35:Y35"/>
    <mergeCell ref="AA35:AC35"/>
    <mergeCell ref="AE35:AG35"/>
    <mergeCell ref="AI35:AK35"/>
    <mergeCell ref="AM35:AO35"/>
    <mergeCell ref="K22:M22"/>
    <mergeCell ref="O22:Q22"/>
    <mergeCell ref="S22:U22"/>
    <mergeCell ref="W22:Y22"/>
    <mergeCell ref="K35:M35"/>
    <mergeCell ref="AN55:AO56"/>
    <mergeCell ref="AA49:AC49"/>
    <mergeCell ref="AE49:AG49"/>
    <mergeCell ref="AI49:AK49"/>
    <mergeCell ref="AM49:AO49"/>
    <mergeCell ref="O49:Q49"/>
    <mergeCell ref="S49:U49"/>
    <mergeCell ref="W49:Y49"/>
    <mergeCell ref="K55:AK56"/>
    <mergeCell ref="AL55:AM56"/>
    <mergeCell ref="AP3:AP4"/>
    <mergeCell ref="AM3:AM4"/>
    <mergeCell ref="AN3:AN4"/>
    <mergeCell ref="AD3:AD4"/>
    <mergeCell ref="AO3:AO4"/>
    <mergeCell ref="AJ3:AJ4"/>
    <mergeCell ref="AR3:AR4"/>
    <mergeCell ref="M3:M4"/>
    <mergeCell ref="K2:N2"/>
    <mergeCell ref="AK3:AK4"/>
    <mergeCell ref="AL3:AL4"/>
    <mergeCell ref="Z3:Z4"/>
    <mergeCell ref="AG3:AG4"/>
    <mergeCell ref="AE2:AH2"/>
    <mergeCell ref="S2:V2"/>
    <mergeCell ref="AI2:AL2"/>
    <mergeCell ref="AH3:AH4"/>
    <mergeCell ref="V3:V4"/>
    <mergeCell ref="AB3:AB4"/>
    <mergeCell ref="N3:N4"/>
    <mergeCell ref="P3:P4"/>
    <mergeCell ref="Q3:Q4"/>
    <mergeCell ref="R3:R4"/>
    <mergeCell ref="O3:O4"/>
    <mergeCell ref="S1:Z1"/>
    <mergeCell ref="W2:Z2"/>
    <mergeCell ref="AA2:AD2"/>
    <mergeCell ref="AE3:AE4"/>
    <mergeCell ref="A62:F62"/>
    <mergeCell ref="AS3:AS4"/>
    <mergeCell ref="K50:AT50"/>
    <mergeCell ref="B5:AT5"/>
    <mergeCell ref="A6:B6"/>
    <mergeCell ref="J2:J4"/>
    <mergeCell ref="O2:R2"/>
    <mergeCell ref="A45:B45"/>
    <mergeCell ref="A48:B48"/>
    <mergeCell ref="W3:W4"/>
    <mergeCell ref="X3:X4"/>
    <mergeCell ref="Y3:Y4"/>
    <mergeCell ref="A46:B46"/>
    <mergeCell ref="D1:E3"/>
    <mergeCell ref="F1:J1"/>
    <mergeCell ref="F2:F4"/>
    <mergeCell ref="G2:I2"/>
    <mergeCell ref="G3:G4"/>
    <mergeCell ref="H3:H4"/>
    <mergeCell ref="I3:I4"/>
    <mergeCell ref="AA1:AH1"/>
    <mergeCell ref="AM2:AP2"/>
    <mergeCell ref="AI1:AP1"/>
    <mergeCell ref="K1:R1"/>
    <mergeCell ref="A57:F57"/>
    <mergeCell ref="A61:F61"/>
    <mergeCell ref="K3:K4"/>
    <mergeCell ref="U3:U4"/>
    <mergeCell ref="L3:L4"/>
    <mergeCell ref="B16:AT16"/>
    <mergeCell ref="AF3:AF4"/>
    <mergeCell ref="AA3:AA4"/>
    <mergeCell ref="T3:T4"/>
    <mergeCell ref="AC3:AC4"/>
    <mergeCell ref="AQ3:AQ4"/>
    <mergeCell ref="A1:A4"/>
    <mergeCell ref="B1:B4"/>
    <mergeCell ref="C1:C4"/>
    <mergeCell ref="A14:B14"/>
    <mergeCell ref="A49:B49"/>
    <mergeCell ref="K49:M49"/>
    <mergeCell ref="AQ1:AT2"/>
    <mergeCell ref="AT3:AT4"/>
    <mergeCell ref="AI3:AI4"/>
  </mergeCells>
  <phoneticPr fontId="0" type="noConversion"/>
  <printOptions horizontalCentered="1" verticalCentered="1" gridLinesSet="0"/>
  <pageMargins left="0" right="0" top="0.59055118110236227" bottom="0" header="0.19685039370078741" footer="0"/>
  <pageSetup paperSize="9" scale="42" fitToWidth="420" fitToHeight="297" orientation="landscape" blackAndWhite="1" r:id="rId1"/>
  <headerFooter alignWithMargins="0">
    <oddFooter>&amp;R&amp;P</oddFooter>
  </headerFooter>
  <rowBreaks count="1" manualBreakCount="1">
    <brk id="35" max="4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54"/>
  <sheetViews>
    <sheetView showGridLines="0" view="pageBreakPreview" topLeftCell="A10" zoomScale="50" zoomScaleNormal="50" zoomScaleSheetLayoutView="50" workbookViewId="0">
      <selection activeCell="AB44" sqref="AB44"/>
    </sheetView>
  </sheetViews>
  <sheetFormatPr defaultRowHeight="12.75" x14ac:dyDescent="0.2"/>
  <cols>
    <col min="1" max="1" width="12.5703125" style="181" customWidth="1"/>
    <col min="2" max="2" width="105.42578125" style="181" customWidth="1"/>
    <col min="3" max="3" width="9.7109375" style="181" customWidth="1"/>
    <col min="4" max="4" width="7.7109375" style="181" customWidth="1"/>
    <col min="5" max="5" width="8.42578125" style="181" customWidth="1"/>
    <col min="6" max="6" width="7.42578125" style="181" customWidth="1"/>
    <col min="7" max="7" width="6.85546875" style="181" customWidth="1"/>
    <col min="8" max="8" width="6.42578125" style="181" customWidth="1"/>
    <col min="9" max="9" width="8.28515625" style="181" customWidth="1"/>
    <col min="10" max="10" width="6.7109375" style="181" customWidth="1"/>
    <col min="11" max="13" width="4.42578125" style="181" customWidth="1"/>
    <col min="14" max="14" width="5.5703125" style="181" customWidth="1"/>
    <col min="15" max="16" width="4.140625" style="181" customWidth="1"/>
    <col min="17" max="17" width="4.7109375" style="181" customWidth="1"/>
    <col min="18" max="18" width="5.28515625" style="181" customWidth="1"/>
    <col min="19" max="21" width="4.28515625" style="181" customWidth="1"/>
    <col min="22" max="22" width="5.7109375" style="181" customWidth="1"/>
    <col min="23" max="25" width="4.7109375" style="181" customWidth="1"/>
    <col min="26" max="26" width="5.7109375" style="181" customWidth="1"/>
    <col min="27" max="29" width="4.42578125" style="181" customWidth="1"/>
    <col min="30" max="30" width="6.140625" style="181" customWidth="1"/>
    <col min="31" max="33" width="4.28515625" style="181" customWidth="1"/>
    <col min="34" max="34" width="5.42578125" style="181" customWidth="1"/>
    <col min="35" max="37" width="4.140625" style="181" customWidth="1"/>
    <col min="38" max="38" width="4.28515625" style="181" customWidth="1"/>
    <col min="39" max="41" width="4.42578125" style="181" customWidth="1"/>
    <col min="42" max="42" width="5" style="181" customWidth="1"/>
    <col min="43" max="44" width="6" style="181" customWidth="1"/>
    <col min="45" max="45" width="4.7109375" style="181" customWidth="1"/>
    <col min="46" max="46" width="6.7109375" style="181" customWidth="1"/>
    <col min="47" max="16384" width="9.140625" style="181"/>
  </cols>
  <sheetData>
    <row r="2" spans="1:46" ht="22.5" x14ac:dyDescent="0.3">
      <c r="C2" s="325" t="s">
        <v>243</v>
      </c>
    </row>
    <row r="3" spans="1:46" ht="23.25" x14ac:dyDescent="0.35">
      <c r="C3" s="331"/>
      <c r="U3" s="326"/>
      <c r="V3" s="326"/>
    </row>
    <row r="4" spans="1:46" ht="24.75" customHeight="1" x14ac:dyDescent="0.3">
      <c r="B4" s="332" t="s">
        <v>64</v>
      </c>
      <c r="C4" s="363" t="s">
        <v>341</v>
      </c>
      <c r="U4" s="327"/>
      <c r="V4" s="326"/>
    </row>
    <row r="5" spans="1:46" ht="45" customHeight="1" thickBot="1" x14ac:dyDescent="0.25">
      <c r="U5" s="109"/>
      <c r="V5" s="326"/>
    </row>
    <row r="6" spans="1:46" s="312" customFormat="1" ht="55.5" customHeight="1" thickBot="1" x14ac:dyDescent="0.3">
      <c r="A6" s="425" t="s">
        <v>146</v>
      </c>
      <c r="B6" s="428" t="s">
        <v>190</v>
      </c>
      <c r="C6" s="431" t="s">
        <v>70</v>
      </c>
      <c r="D6" s="453" t="s">
        <v>207</v>
      </c>
      <c r="E6" s="454"/>
      <c r="F6" s="459" t="s">
        <v>134</v>
      </c>
      <c r="G6" s="460"/>
      <c r="H6" s="460"/>
      <c r="I6" s="460"/>
      <c r="J6" s="461"/>
      <c r="K6" s="410" t="s">
        <v>140</v>
      </c>
      <c r="L6" s="411"/>
      <c r="M6" s="411"/>
      <c r="N6" s="411"/>
      <c r="O6" s="411"/>
      <c r="P6" s="411"/>
      <c r="Q6" s="411"/>
      <c r="R6" s="412"/>
      <c r="S6" s="410" t="s">
        <v>141</v>
      </c>
      <c r="T6" s="411"/>
      <c r="U6" s="411"/>
      <c r="V6" s="411"/>
      <c r="W6" s="411"/>
      <c r="X6" s="411"/>
      <c r="Y6" s="411"/>
      <c r="Z6" s="412"/>
      <c r="AA6" s="410" t="s">
        <v>142</v>
      </c>
      <c r="AB6" s="411"/>
      <c r="AC6" s="411"/>
      <c r="AD6" s="411"/>
      <c r="AE6" s="411"/>
      <c r="AF6" s="411"/>
      <c r="AG6" s="411"/>
      <c r="AH6" s="412"/>
      <c r="AI6" s="410" t="s">
        <v>143</v>
      </c>
      <c r="AJ6" s="411"/>
      <c r="AK6" s="411"/>
      <c r="AL6" s="411"/>
      <c r="AM6" s="411"/>
      <c r="AN6" s="411"/>
      <c r="AO6" s="411"/>
      <c r="AP6" s="412"/>
      <c r="AQ6" s="410" t="s">
        <v>161</v>
      </c>
      <c r="AR6" s="411"/>
      <c r="AS6" s="411"/>
      <c r="AT6" s="436"/>
    </row>
    <row r="7" spans="1:46" s="312" customFormat="1" ht="52.5" customHeight="1" thickBot="1" x14ac:dyDescent="0.3">
      <c r="A7" s="426"/>
      <c r="B7" s="429"/>
      <c r="C7" s="424"/>
      <c r="D7" s="455"/>
      <c r="E7" s="456"/>
      <c r="F7" s="462" t="s">
        <v>145</v>
      </c>
      <c r="G7" s="464" t="s">
        <v>135</v>
      </c>
      <c r="H7" s="465"/>
      <c r="I7" s="465"/>
      <c r="J7" s="446" t="s">
        <v>137</v>
      </c>
      <c r="K7" s="413" t="s">
        <v>153</v>
      </c>
      <c r="L7" s="413"/>
      <c r="M7" s="413"/>
      <c r="N7" s="414"/>
      <c r="O7" s="413" t="s">
        <v>157</v>
      </c>
      <c r="P7" s="413"/>
      <c r="Q7" s="413"/>
      <c r="R7" s="414"/>
      <c r="S7" s="413" t="s">
        <v>154</v>
      </c>
      <c r="T7" s="413"/>
      <c r="U7" s="413"/>
      <c r="V7" s="414"/>
      <c r="W7" s="413" t="s">
        <v>158</v>
      </c>
      <c r="X7" s="413"/>
      <c r="Y7" s="413"/>
      <c r="Z7" s="414"/>
      <c r="AA7" s="413" t="s">
        <v>155</v>
      </c>
      <c r="AB7" s="413"/>
      <c r="AC7" s="413"/>
      <c r="AD7" s="414"/>
      <c r="AE7" s="413" t="s">
        <v>159</v>
      </c>
      <c r="AF7" s="413"/>
      <c r="AG7" s="413"/>
      <c r="AH7" s="414"/>
      <c r="AI7" s="413" t="s">
        <v>156</v>
      </c>
      <c r="AJ7" s="413"/>
      <c r="AK7" s="413"/>
      <c r="AL7" s="414"/>
      <c r="AM7" s="413" t="s">
        <v>160</v>
      </c>
      <c r="AN7" s="413"/>
      <c r="AO7" s="413"/>
      <c r="AP7" s="414"/>
      <c r="AQ7" s="437"/>
      <c r="AR7" s="438"/>
      <c r="AS7" s="438"/>
      <c r="AT7" s="439"/>
    </row>
    <row r="8" spans="1:46" s="312" customFormat="1" ht="32.25" customHeight="1" thickBot="1" x14ac:dyDescent="0.3">
      <c r="A8" s="426"/>
      <c r="B8" s="429"/>
      <c r="C8" s="424"/>
      <c r="D8" s="457"/>
      <c r="E8" s="458"/>
      <c r="F8" s="462"/>
      <c r="G8" s="417" t="s">
        <v>136</v>
      </c>
      <c r="H8" s="422" t="s">
        <v>144</v>
      </c>
      <c r="I8" s="417" t="s">
        <v>138</v>
      </c>
      <c r="J8" s="447"/>
      <c r="K8" s="417" t="s">
        <v>150</v>
      </c>
      <c r="L8" s="422" t="s">
        <v>151</v>
      </c>
      <c r="M8" s="417" t="s">
        <v>152</v>
      </c>
      <c r="N8" s="466" t="s">
        <v>139</v>
      </c>
      <c r="O8" s="417" t="s">
        <v>150</v>
      </c>
      <c r="P8" s="422" t="s">
        <v>151</v>
      </c>
      <c r="Q8" s="417" t="s">
        <v>152</v>
      </c>
      <c r="R8" s="466" t="s">
        <v>139</v>
      </c>
      <c r="S8" s="417" t="s">
        <v>150</v>
      </c>
      <c r="T8" s="422" t="s">
        <v>151</v>
      </c>
      <c r="U8" s="417" t="s">
        <v>152</v>
      </c>
      <c r="V8" s="466" t="s">
        <v>139</v>
      </c>
      <c r="W8" s="417" t="s">
        <v>150</v>
      </c>
      <c r="X8" s="422" t="s">
        <v>151</v>
      </c>
      <c r="Y8" s="417" t="s">
        <v>152</v>
      </c>
      <c r="Z8" s="466" t="s">
        <v>139</v>
      </c>
      <c r="AA8" s="417" t="s">
        <v>150</v>
      </c>
      <c r="AB8" s="422" t="s">
        <v>151</v>
      </c>
      <c r="AC8" s="417" t="s">
        <v>152</v>
      </c>
      <c r="AD8" s="466" t="s">
        <v>139</v>
      </c>
      <c r="AE8" s="417" t="s">
        <v>150</v>
      </c>
      <c r="AF8" s="422" t="s">
        <v>151</v>
      </c>
      <c r="AG8" s="417" t="s">
        <v>152</v>
      </c>
      <c r="AH8" s="466" t="s">
        <v>139</v>
      </c>
      <c r="AI8" s="417" t="s">
        <v>150</v>
      </c>
      <c r="AJ8" s="422" t="s">
        <v>151</v>
      </c>
      <c r="AK8" s="417" t="s">
        <v>152</v>
      </c>
      <c r="AL8" s="466" t="s">
        <v>139</v>
      </c>
      <c r="AM8" s="417" t="s">
        <v>150</v>
      </c>
      <c r="AN8" s="422" t="s">
        <v>151</v>
      </c>
      <c r="AO8" s="417" t="s">
        <v>152</v>
      </c>
      <c r="AP8" s="466" t="s">
        <v>139</v>
      </c>
      <c r="AQ8" s="424" t="s">
        <v>162</v>
      </c>
      <c r="AR8" s="431" t="s">
        <v>163</v>
      </c>
      <c r="AS8" s="440" t="s">
        <v>170</v>
      </c>
      <c r="AT8" s="431" t="s">
        <v>171</v>
      </c>
    </row>
    <row r="9" spans="1:46" s="312" customFormat="1" ht="84" customHeight="1" thickBot="1" x14ac:dyDescent="0.3">
      <c r="A9" s="427"/>
      <c r="B9" s="430"/>
      <c r="C9" s="424"/>
      <c r="D9" s="315" t="s">
        <v>147</v>
      </c>
      <c r="E9" s="315" t="s">
        <v>148</v>
      </c>
      <c r="F9" s="463"/>
      <c r="G9" s="418"/>
      <c r="H9" s="423"/>
      <c r="I9" s="418"/>
      <c r="J9" s="448"/>
      <c r="K9" s="418"/>
      <c r="L9" s="423"/>
      <c r="M9" s="418"/>
      <c r="N9" s="467"/>
      <c r="O9" s="418"/>
      <c r="P9" s="423"/>
      <c r="Q9" s="418"/>
      <c r="R9" s="467"/>
      <c r="S9" s="418"/>
      <c r="T9" s="423"/>
      <c r="U9" s="418"/>
      <c r="V9" s="467"/>
      <c r="W9" s="418"/>
      <c r="X9" s="423"/>
      <c r="Y9" s="418"/>
      <c r="Z9" s="467"/>
      <c r="AA9" s="418"/>
      <c r="AB9" s="423"/>
      <c r="AC9" s="418"/>
      <c r="AD9" s="467"/>
      <c r="AE9" s="418"/>
      <c r="AF9" s="423"/>
      <c r="AG9" s="418"/>
      <c r="AH9" s="467"/>
      <c r="AI9" s="418"/>
      <c r="AJ9" s="423"/>
      <c r="AK9" s="418"/>
      <c r="AL9" s="467"/>
      <c r="AM9" s="418"/>
      <c r="AN9" s="423"/>
      <c r="AO9" s="418"/>
      <c r="AP9" s="467"/>
      <c r="AQ9" s="424"/>
      <c r="AR9" s="468"/>
      <c r="AS9" s="440"/>
      <c r="AT9" s="424"/>
    </row>
    <row r="10" spans="1:46" s="182" customFormat="1" ht="23.25" customHeight="1" x14ac:dyDescent="0.3">
      <c r="A10" s="319" t="s">
        <v>252</v>
      </c>
      <c r="B10" s="543" t="s">
        <v>172</v>
      </c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4"/>
      <c r="AO10" s="544"/>
      <c r="AP10" s="544"/>
      <c r="AQ10" s="544"/>
      <c r="AR10" s="544"/>
      <c r="AS10" s="544"/>
      <c r="AT10" s="545"/>
    </row>
    <row r="11" spans="1:46" s="74" customFormat="1" ht="19.5" customHeight="1" x14ac:dyDescent="0.35">
      <c r="A11" s="432" t="s">
        <v>201</v>
      </c>
      <c r="B11" s="433"/>
      <c r="C11" s="15"/>
      <c r="D11" s="58">
        <f>D12+D14</f>
        <v>5</v>
      </c>
      <c r="E11" s="25">
        <f t="shared" ref="E11:E17" si="0">D11*30</f>
        <v>150</v>
      </c>
      <c r="F11" s="37"/>
      <c r="G11" s="38"/>
      <c r="H11" s="38"/>
      <c r="I11" s="38"/>
      <c r="J11" s="39"/>
      <c r="K11" s="45"/>
      <c r="L11" s="38"/>
      <c r="M11" s="50"/>
      <c r="N11" s="550"/>
      <c r="O11" s="37"/>
      <c r="P11" s="38"/>
      <c r="Q11" s="52"/>
      <c r="R11" s="217"/>
      <c r="S11" s="37"/>
      <c r="T11" s="38"/>
      <c r="U11" s="52"/>
      <c r="V11" s="213"/>
      <c r="W11" s="37"/>
      <c r="X11" s="38"/>
      <c r="Y11" s="52"/>
      <c r="Z11" s="213"/>
      <c r="AA11" s="37"/>
      <c r="AB11" s="38"/>
      <c r="AC11" s="39"/>
      <c r="AD11" s="15"/>
      <c r="AE11" s="45"/>
      <c r="AF11" s="38"/>
      <c r="AG11" s="39"/>
      <c r="AH11" s="15"/>
      <c r="AI11" s="45"/>
      <c r="AJ11" s="38"/>
      <c r="AK11" s="39"/>
      <c r="AL11" s="15"/>
      <c r="AM11" s="37"/>
      <c r="AN11" s="38"/>
      <c r="AO11" s="39"/>
      <c r="AP11" s="15"/>
      <c r="AQ11" s="15"/>
      <c r="AR11" s="55"/>
      <c r="AS11" s="14"/>
      <c r="AT11" s="14"/>
    </row>
    <row r="12" spans="1:46" s="12" customFormat="1" ht="20.25" customHeight="1" x14ac:dyDescent="0.35">
      <c r="A12" s="59"/>
      <c r="B12" s="300" t="s">
        <v>62</v>
      </c>
      <c r="C12" s="15"/>
      <c r="D12" s="60">
        <f>D13</f>
        <v>3</v>
      </c>
      <c r="E12" s="25">
        <f t="shared" si="0"/>
        <v>90</v>
      </c>
      <c r="F12" s="37"/>
      <c r="G12" s="38"/>
      <c r="H12" s="38"/>
      <c r="I12" s="38"/>
      <c r="J12" s="39"/>
      <c r="K12" s="49"/>
      <c r="L12" s="38"/>
      <c r="M12" s="50"/>
      <c r="N12" s="551"/>
      <c r="O12" s="51"/>
      <c r="P12" s="38"/>
      <c r="Q12" s="52"/>
      <c r="R12" s="552"/>
      <c r="S12" s="37"/>
      <c r="T12" s="38"/>
      <c r="U12" s="39"/>
      <c r="V12" s="213"/>
      <c r="W12" s="37"/>
      <c r="X12" s="38"/>
      <c r="Y12" s="39"/>
      <c r="Z12" s="213"/>
      <c r="AA12" s="37"/>
      <c r="AB12" s="38"/>
      <c r="AC12" s="39"/>
      <c r="AD12" s="15"/>
      <c r="AE12" s="45"/>
      <c r="AF12" s="38"/>
      <c r="AG12" s="39"/>
      <c r="AH12" s="15"/>
      <c r="AI12" s="45"/>
      <c r="AJ12" s="38"/>
      <c r="AK12" s="39"/>
      <c r="AL12" s="15"/>
      <c r="AM12" s="37"/>
      <c r="AN12" s="38"/>
      <c r="AO12" s="39"/>
      <c r="AP12" s="15"/>
      <c r="AQ12" s="36"/>
      <c r="AR12" s="202"/>
      <c r="AS12" s="14"/>
      <c r="AT12" s="14"/>
    </row>
    <row r="13" spans="1:46" s="12" customFormat="1" ht="19.5" customHeight="1" x14ac:dyDescent="0.35">
      <c r="A13" s="59" t="s">
        <v>302</v>
      </c>
      <c r="B13" s="61" t="s">
        <v>61</v>
      </c>
      <c r="C13" s="15" t="s">
        <v>57</v>
      </c>
      <c r="D13" s="55">
        <v>3</v>
      </c>
      <c r="E13" s="15">
        <f t="shared" si="0"/>
        <v>90</v>
      </c>
      <c r="F13" s="37">
        <f>G13+H13+I13</f>
        <v>48</v>
      </c>
      <c r="G13" s="38">
        <v>32</v>
      </c>
      <c r="H13" s="38"/>
      <c r="I13" s="38">
        <v>16</v>
      </c>
      <c r="J13" s="39">
        <f>E13-F13</f>
        <v>42</v>
      </c>
      <c r="K13" s="49"/>
      <c r="L13" s="57"/>
      <c r="M13" s="553"/>
      <c r="N13" s="551"/>
      <c r="O13" s="51"/>
      <c r="P13" s="57"/>
      <c r="Q13" s="39"/>
      <c r="R13" s="552"/>
      <c r="S13" s="37"/>
      <c r="T13" s="57"/>
      <c r="U13" s="39"/>
      <c r="V13" s="215"/>
      <c r="W13" s="37"/>
      <c r="X13" s="57"/>
      <c r="Y13" s="39"/>
      <c r="Z13" s="215"/>
      <c r="AA13" s="37"/>
      <c r="AB13" s="57"/>
      <c r="AC13" s="39"/>
      <c r="AD13" s="36"/>
      <c r="AE13" s="49">
        <v>1</v>
      </c>
      <c r="AF13" s="57"/>
      <c r="AG13" s="52">
        <v>2</v>
      </c>
      <c r="AH13" s="36">
        <v>3</v>
      </c>
      <c r="AI13" s="49"/>
      <c r="AJ13" s="57"/>
      <c r="AK13" s="39"/>
      <c r="AL13" s="36"/>
      <c r="AM13" s="37"/>
      <c r="AN13" s="38"/>
      <c r="AO13" s="39"/>
      <c r="AP13" s="15"/>
      <c r="AQ13" s="48">
        <v>6</v>
      </c>
      <c r="AR13" s="55"/>
      <c r="AS13" s="14"/>
      <c r="AT13" s="14"/>
    </row>
    <row r="14" spans="1:46" s="12" customFormat="1" ht="19.5" customHeight="1" x14ac:dyDescent="0.35">
      <c r="A14" s="59"/>
      <c r="B14" s="300" t="s">
        <v>202</v>
      </c>
      <c r="C14" s="11"/>
      <c r="D14" s="62">
        <v>2</v>
      </c>
      <c r="E14" s="25">
        <f t="shared" si="0"/>
        <v>60</v>
      </c>
      <c r="F14" s="37"/>
      <c r="G14" s="38"/>
      <c r="H14" s="38"/>
      <c r="I14" s="38"/>
      <c r="J14" s="39"/>
      <c r="K14" s="49"/>
      <c r="L14" s="57"/>
      <c r="M14" s="553"/>
      <c r="N14" s="551"/>
      <c r="O14" s="51"/>
      <c r="P14" s="57"/>
      <c r="Q14" s="39"/>
      <c r="R14" s="552"/>
      <c r="S14" s="37"/>
      <c r="T14" s="57"/>
      <c r="U14" s="39"/>
      <c r="V14" s="215"/>
      <c r="W14" s="37"/>
      <c r="X14" s="57"/>
      <c r="Y14" s="39"/>
      <c r="Z14" s="215"/>
      <c r="AA14" s="37"/>
      <c r="AB14" s="57"/>
      <c r="AC14" s="39"/>
      <c r="AD14" s="36"/>
      <c r="AE14" s="49"/>
      <c r="AF14" s="57"/>
      <c r="AG14" s="52"/>
      <c r="AH14" s="36"/>
      <c r="AI14" s="49"/>
      <c r="AJ14" s="57"/>
      <c r="AK14" s="39"/>
      <c r="AL14" s="36"/>
      <c r="AM14" s="37"/>
      <c r="AN14" s="38"/>
      <c r="AO14" s="39"/>
      <c r="AP14" s="15"/>
      <c r="AQ14" s="48"/>
      <c r="AR14" s="55"/>
      <c r="AS14" s="14"/>
      <c r="AT14" s="14"/>
    </row>
    <row r="15" spans="1:46" s="12" customFormat="1" ht="19.5" customHeight="1" x14ac:dyDescent="0.35">
      <c r="A15" s="59" t="s">
        <v>253</v>
      </c>
      <c r="B15" s="24" t="s">
        <v>250</v>
      </c>
      <c r="C15" s="11" t="s">
        <v>56</v>
      </c>
      <c r="D15" s="55">
        <v>2</v>
      </c>
      <c r="E15" s="15">
        <f t="shared" si="0"/>
        <v>60</v>
      </c>
      <c r="F15" s="37">
        <f>G15+H15+I15</f>
        <v>32</v>
      </c>
      <c r="G15" s="38">
        <v>16</v>
      </c>
      <c r="H15" s="38"/>
      <c r="I15" s="38">
        <v>16</v>
      </c>
      <c r="J15" s="39">
        <f>E15-F15</f>
        <v>28</v>
      </c>
      <c r="K15" s="385"/>
      <c r="L15" s="64"/>
      <c r="M15" s="554"/>
      <c r="N15" s="555"/>
      <c r="O15" s="51"/>
      <c r="P15" s="57"/>
      <c r="Q15" s="39"/>
      <c r="R15" s="552"/>
      <c r="S15" s="46"/>
      <c r="T15" s="64"/>
      <c r="U15" s="47"/>
      <c r="V15" s="301"/>
      <c r="W15" s="46"/>
      <c r="X15" s="64"/>
      <c r="Y15" s="47"/>
      <c r="Z15" s="301"/>
      <c r="AA15" s="37"/>
      <c r="AB15" s="57"/>
      <c r="AC15" s="39"/>
      <c r="AD15" s="537"/>
      <c r="AE15" s="541">
        <v>1</v>
      </c>
      <c r="AF15" s="530"/>
      <c r="AG15" s="532">
        <v>1</v>
      </c>
      <c r="AH15" s="36"/>
      <c r="AI15" s="49"/>
      <c r="AJ15" s="57"/>
      <c r="AK15" s="39"/>
      <c r="AL15" s="36"/>
      <c r="AM15" s="46"/>
      <c r="AN15" s="46"/>
      <c r="AO15" s="47"/>
      <c r="AP15" s="11"/>
      <c r="AQ15" s="537">
        <v>6</v>
      </c>
      <c r="AR15" s="303"/>
      <c r="AS15" s="14"/>
      <c r="AT15" s="14"/>
    </row>
    <row r="16" spans="1:46" s="12" customFormat="1" ht="19.5" customHeight="1" thickBot="1" x14ac:dyDescent="0.4">
      <c r="A16" s="59" t="s">
        <v>254</v>
      </c>
      <c r="B16" s="14" t="s">
        <v>63</v>
      </c>
      <c r="C16" s="15" t="s">
        <v>58</v>
      </c>
      <c r="D16" s="55">
        <v>2</v>
      </c>
      <c r="E16" s="15">
        <f t="shared" si="0"/>
        <v>60</v>
      </c>
      <c r="F16" s="37">
        <f>G16+H16+I16</f>
        <v>32</v>
      </c>
      <c r="G16" s="38">
        <v>16</v>
      </c>
      <c r="H16" s="38"/>
      <c r="I16" s="38">
        <v>16</v>
      </c>
      <c r="J16" s="39">
        <f>E16-F16</f>
        <v>28</v>
      </c>
      <c r="K16" s="385"/>
      <c r="L16" s="64"/>
      <c r="M16" s="554"/>
      <c r="N16" s="555"/>
      <c r="O16" s="556"/>
      <c r="P16" s="557"/>
      <c r="Q16" s="558"/>
      <c r="R16" s="552"/>
      <c r="S16" s="41"/>
      <c r="T16" s="41"/>
      <c r="U16" s="43"/>
      <c r="V16" s="210"/>
      <c r="W16" s="41"/>
      <c r="X16" s="41"/>
      <c r="Y16" s="43"/>
      <c r="Z16" s="211"/>
      <c r="AA16" s="37"/>
      <c r="AB16" s="57"/>
      <c r="AC16" s="39"/>
      <c r="AD16" s="538"/>
      <c r="AE16" s="542"/>
      <c r="AF16" s="531"/>
      <c r="AG16" s="533"/>
      <c r="AH16" s="15">
        <v>2</v>
      </c>
      <c r="AI16" s="49"/>
      <c r="AJ16" s="57"/>
      <c r="AK16" s="39"/>
      <c r="AL16" s="15"/>
      <c r="AM16" s="46"/>
      <c r="AN16" s="46"/>
      <c r="AO16" s="47"/>
      <c r="AP16" s="11"/>
      <c r="AQ16" s="538"/>
      <c r="AR16" s="196"/>
      <c r="AS16" s="14"/>
      <c r="AT16" s="14"/>
    </row>
    <row r="17" spans="1:48" s="12" customFormat="1" ht="19.5" customHeight="1" thickBot="1" x14ac:dyDescent="0.4">
      <c r="A17" s="59"/>
      <c r="B17" s="2" t="s">
        <v>203</v>
      </c>
      <c r="C17" s="11"/>
      <c r="D17" s="55">
        <v>5</v>
      </c>
      <c r="E17" s="15">
        <f t="shared" si="0"/>
        <v>150</v>
      </c>
      <c r="F17" s="37"/>
      <c r="G17" s="38"/>
      <c r="H17" s="38"/>
      <c r="I17" s="38"/>
      <c r="J17" s="39"/>
      <c r="K17" s="385"/>
      <c r="L17" s="64"/>
      <c r="M17" s="554"/>
      <c r="N17" s="555">
        <f>N13+N14+N15+N16</f>
        <v>0</v>
      </c>
      <c r="O17" s="51"/>
      <c r="P17" s="57"/>
      <c r="Q17" s="39"/>
      <c r="R17" s="552">
        <f>R13+R14+R15+R16</f>
        <v>0</v>
      </c>
      <c r="S17" s="46"/>
      <c r="T17" s="64"/>
      <c r="U17" s="47"/>
      <c r="V17" s="301">
        <f>V13+V14+V15+V16</f>
        <v>0</v>
      </c>
      <c r="W17" s="46"/>
      <c r="X17" s="64"/>
      <c r="Y17" s="47"/>
      <c r="Z17" s="301">
        <f>Z13+Z14+Z15+Z16</f>
        <v>0</v>
      </c>
      <c r="AA17" s="46"/>
      <c r="AB17" s="64"/>
      <c r="AC17" s="47"/>
      <c r="AD17" s="48">
        <v>0</v>
      </c>
      <c r="AE17" s="49"/>
      <c r="AF17" s="57"/>
      <c r="AG17" s="52"/>
      <c r="AH17" s="36">
        <f>AH13+AH14+AH15+AH16</f>
        <v>5</v>
      </c>
      <c r="AI17" s="49"/>
      <c r="AJ17" s="57"/>
      <c r="AK17" s="39"/>
      <c r="AL17" s="36">
        <f>AL13+AL14+AL15+AL16</f>
        <v>0</v>
      </c>
      <c r="AM17" s="46"/>
      <c r="AN17" s="46"/>
      <c r="AO17" s="47"/>
      <c r="AP17" s="11"/>
      <c r="AQ17" s="48"/>
      <c r="AR17" s="303"/>
      <c r="AS17" s="14"/>
      <c r="AT17" s="14"/>
    </row>
    <row r="18" spans="1:48" s="182" customFormat="1" ht="21.75" customHeight="1" x14ac:dyDescent="0.3">
      <c r="A18" s="302" t="s">
        <v>255</v>
      </c>
      <c r="B18" s="534" t="s">
        <v>175</v>
      </c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  <c r="AA18" s="535"/>
      <c r="AB18" s="535"/>
      <c r="AC18" s="535"/>
      <c r="AD18" s="535"/>
      <c r="AE18" s="535"/>
      <c r="AF18" s="535"/>
      <c r="AG18" s="535"/>
      <c r="AH18" s="535"/>
      <c r="AI18" s="535"/>
      <c r="AJ18" s="535"/>
      <c r="AK18" s="535"/>
      <c r="AL18" s="535"/>
      <c r="AM18" s="535"/>
      <c r="AN18" s="535"/>
      <c r="AO18" s="535"/>
      <c r="AP18" s="535"/>
      <c r="AQ18" s="535"/>
      <c r="AR18" s="535"/>
      <c r="AS18" s="535"/>
      <c r="AT18" s="536"/>
    </row>
    <row r="19" spans="1:48" s="74" customFormat="1" ht="19.5" customHeight="1" x14ac:dyDescent="0.35">
      <c r="A19" s="432" t="s">
        <v>201</v>
      </c>
      <c r="B19" s="433"/>
      <c r="C19" s="15"/>
      <c r="D19" s="58">
        <v>10</v>
      </c>
      <c r="E19" s="15">
        <f t="shared" ref="E19:E25" si="1">D19*30</f>
        <v>300</v>
      </c>
      <c r="F19" s="37"/>
      <c r="G19" s="38"/>
      <c r="H19" s="38"/>
      <c r="I19" s="38"/>
      <c r="J19" s="39"/>
      <c r="K19" s="45"/>
      <c r="L19" s="38"/>
      <c r="M19" s="50"/>
      <c r="N19" s="550"/>
      <c r="O19" s="37"/>
      <c r="P19" s="38"/>
      <c r="Q19" s="52"/>
      <c r="R19" s="217"/>
      <c r="S19" s="37"/>
      <c r="T19" s="38"/>
      <c r="U19" s="52"/>
      <c r="V19" s="213"/>
      <c r="W19" s="37"/>
      <c r="X19" s="38"/>
      <c r="Y19" s="52"/>
      <c r="Z19" s="15"/>
      <c r="AA19" s="37"/>
      <c r="AB19" s="38"/>
      <c r="AC19" s="39"/>
      <c r="AD19" s="15"/>
      <c r="AE19" s="45"/>
      <c r="AF19" s="38"/>
      <c r="AG19" s="39"/>
      <c r="AH19" s="15"/>
      <c r="AI19" s="45"/>
      <c r="AJ19" s="38"/>
      <c r="AK19" s="39"/>
      <c r="AL19" s="15"/>
      <c r="AM19" s="37"/>
      <c r="AN19" s="38"/>
      <c r="AO19" s="39"/>
      <c r="AP19" s="15"/>
      <c r="AQ19" s="15"/>
      <c r="AR19" s="55"/>
      <c r="AS19" s="14"/>
      <c r="AT19" s="14"/>
    </row>
    <row r="20" spans="1:48" s="12" customFormat="1" ht="20.25" customHeight="1" x14ac:dyDescent="0.35">
      <c r="A20" s="59"/>
      <c r="B20" s="300" t="s">
        <v>62</v>
      </c>
      <c r="C20" s="15"/>
      <c r="D20" s="60">
        <v>5</v>
      </c>
      <c r="E20" s="25">
        <f t="shared" si="1"/>
        <v>150</v>
      </c>
      <c r="F20" s="37"/>
      <c r="G20" s="38"/>
      <c r="H20" s="38"/>
      <c r="I20" s="38"/>
      <c r="J20" s="39"/>
      <c r="K20" s="49"/>
      <c r="L20" s="38"/>
      <c r="M20" s="50"/>
      <c r="N20" s="551"/>
      <c r="O20" s="51"/>
      <c r="P20" s="38"/>
      <c r="Q20" s="52"/>
      <c r="R20" s="552"/>
      <c r="S20" s="37"/>
      <c r="T20" s="38"/>
      <c r="U20" s="39"/>
      <c r="V20" s="213"/>
      <c r="W20" s="37"/>
      <c r="X20" s="38"/>
      <c r="Y20" s="39"/>
      <c r="Z20" s="15"/>
      <c r="AA20" s="37"/>
      <c r="AB20" s="38"/>
      <c r="AC20" s="39"/>
      <c r="AD20" s="15"/>
      <c r="AE20" s="45"/>
      <c r="AF20" s="38"/>
      <c r="AG20" s="39"/>
      <c r="AH20" s="15"/>
      <c r="AI20" s="45"/>
      <c r="AJ20" s="38"/>
      <c r="AK20" s="39"/>
      <c r="AL20" s="15"/>
      <c r="AM20" s="37"/>
      <c r="AN20" s="38"/>
      <c r="AO20" s="39"/>
      <c r="AP20" s="15"/>
      <c r="AQ20" s="36"/>
      <c r="AR20" s="202"/>
      <c r="AS20" s="14"/>
      <c r="AT20" s="14"/>
    </row>
    <row r="21" spans="1:48" s="12" customFormat="1" ht="36.75" customHeight="1" x14ac:dyDescent="0.35">
      <c r="A21" s="59" t="s">
        <v>256</v>
      </c>
      <c r="B21" s="56" t="s">
        <v>233</v>
      </c>
      <c r="C21" s="15" t="s">
        <v>217</v>
      </c>
      <c r="D21" s="55">
        <v>4</v>
      </c>
      <c r="E21" s="15">
        <f t="shared" si="1"/>
        <v>120</v>
      </c>
      <c r="F21" s="37">
        <f>G21+H21+I21</f>
        <v>64</v>
      </c>
      <c r="G21" s="38">
        <f>(K21+O21+S21+W21+AA21+AE21+AI21+AM21)*16</f>
        <v>32</v>
      </c>
      <c r="H21" s="38">
        <f>(L21+P21+T21+X21+AB21+AF21+AJ21+AN21)*16</f>
        <v>0</v>
      </c>
      <c r="I21" s="38">
        <f>(M21+Q21+U21+Y21+AC21+AG21+AK21+AO21)*16</f>
        <v>32</v>
      </c>
      <c r="J21" s="39">
        <f>E21-F21</f>
        <v>56</v>
      </c>
      <c r="K21" s="49"/>
      <c r="L21" s="57"/>
      <c r="M21" s="553"/>
      <c r="N21" s="551"/>
      <c r="O21" s="51"/>
      <c r="P21" s="57"/>
      <c r="Q21" s="39"/>
      <c r="R21" s="552"/>
      <c r="S21" s="37">
        <v>2</v>
      </c>
      <c r="T21" s="57"/>
      <c r="U21" s="39">
        <v>2</v>
      </c>
      <c r="V21" s="215">
        <v>4</v>
      </c>
      <c r="W21" s="37"/>
      <c r="X21" s="38"/>
      <c r="Y21" s="39"/>
      <c r="Z21" s="15"/>
      <c r="AA21" s="37"/>
      <c r="AB21" s="57"/>
      <c r="AC21" s="39"/>
      <c r="AD21" s="36"/>
      <c r="AE21" s="49"/>
      <c r="AF21" s="57"/>
      <c r="AG21" s="52"/>
      <c r="AH21" s="36"/>
      <c r="AI21" s="49"/>
      <c r="AJ21" s="57"/>
      <c r="AK21" s="39"/>
      <c r="AL21" s="36"/>
      <c r="AM21" s="37"/>
      <c r="AN21" s="38"/>
      <c r="AO21" s="39"/>
      <c r="AP21" s="39"/>
      <c r="AQ21" s="36">
        <v>2</v>
      </c>
      <c r="AR21" s="51"/>
      <c r="AS21" s="362"/>
      <c r="AT21" s="14"/>
    </row>
    <row r="22" spans="1:48" s="12" customFormat="1" ht="19.5" customHeight="1" x14ac:dyDescent="0.35">
      <c r="A22" s="59"/>
      <c r="B22" s="300" t="s">
        <v>202</v>
      </c>
      <c r="C22" s="11"/>
      <c r="D22" s="62">
        <v>5</v>
      </c>
      <c r="E22" s="25">
        <f t="shared" si="1"/>
        <v>150</v>
      </c>
      <c r="F22" s="37"/>
      <c r="G22" s="38"/>
      <c r="H22" s="38"/>
      <c r="I22" s="38"/>
      <c r="J22" s="39"/>
      <c r="K22" s="49"/>
      <c r="L22" s="57"/>
      <c r="M22" s="553"/>
      <c r="N22" s="551"/>
      <c r="O22" s="51"/>
      <c r="P22" s="57"/>
      <c r="Q22" s="39"/>
      <c r="R22" s="552"/>
      <c r="S22" s="37"/>
      <c r="T22" s="57"/>
      <c r="U22" s="39"/>
      <c r="V22" s="215"/>
      <c r="W22" s="37"/>
      <c r="X22" s="38"/>
      <c r="Y22" s="39"/>
      <c r="Z22" s="15"/>
      <c r="AA22" s="37"/>
      <c r="AB22" s="57"/>
      <c r="AC22" s="39"/>
      <c r="AD22" s="36"/>
      <c r="AE22" s="49"/>
      <c r="AF22" s="57"/>
      <c r="AG22" s="52"/>
      <c r="AH22" s="36"/>
      <c r="AI22" s="49"/>
      <c r="AJ22" s="57"/>
      <c r="AK22" s="39"/>
      <c r="AL22" s="36"/>
      <c r="AM22" s="37"/>
      <c r="AN22" s="38"/>
      <c r="AO22" s="39"/>
      <c r="AP22" s="39"/>
      <c r="AQ22" s="36"/>
      <c r="AR22" s="51"/>
      <c r="AS22" s="362"/>
      <c r="AT22" s="14"/>
    </row>
    <row r="23" spans="1:48" s="74" customFormat="1" ht="19.5" customHeight="1" x14ac:dyDescent="0.35">
      <c r="A23" s="59" t="s">
        <v>257</v>
      </c>
      <c r="B23" s="337" t="s">
        <v>235</v>
      </c>
      <c r="C23" s="11" t="s">
        <v>217</v>
      </c>
      <c r="D23" s="58">
        <v>4</v>
      </c>
      <c r="E23" s="15">
        <f t="shared" si="1"/>
        <v>120</v>
      </c>
      <c r="F23" s="37">
        <f>G23+H23+I23</f>
        <v>64</v>
      </c>
      <c r="G23" s="38">
        <f>(K23+O23+S23+W23+AA23+AE23+AI23+AM23)*16</f>
        <v>32</v>
      </c>
      <c r="H23" s="38">
        <f>X23*16</f>
        <v>32</v>
      </c>
      <c r="I23" s="38">
        <f>(M23+Q23+U23+Y23+AC23+AG23+AK23+AO23)*16</f>
        <v>0</v>
      </c>
      <c r="J23" s="39">
        <f>E23-F23</f>
        <v>56</v>
      </c>
      <c r="K23" s="45"/>
      <c r="L23" s="38"/>
      <c r="M23" s="50"/>
      <c r="N23" s="550"/>
      <c r="O23" s="37"/>
      <c r="P23" s="38"/>
      <c r="Q23" s="52"/>
      <c r="R23" s="217"/>
      <c r="S23" s="37"/>
      <c r="T23" s="38"/>
      <c r="U23" s="52"/>
      <c r="V23" s="213"/>
      <c r="W23" s="37">
        <v>2</v>
      </c>
      <c r="X23" s="38">
        <v>2</v>
      </c>
      <c r="Y23" s="39"/>
      <c r="Z23" s="539">
        <v>5</v>
      </c>
      <c r="AA23" s="37"/>
      <c r="AB23" s="38"/>
      <c r="AC23" s="39"/>
      <c r="AD23" s="15"/>
      <c r="AE23" s="45"/>
      <c r="AF23" s="38"/>
      <c r="AG23" s="39"/>
      <c r="AH23" s="15"/>
      <c r="AI23" s="45"/>
      <c r="AJ23" s="38"/>
      <c r="AK23" s="39"/>
      <c r="AL23" s="15"/>
      <c r="AM23" s="37"/>
      <c r="AN23" s="38"/>
      <c r="AO23" s="39"/>
      <c r="AP23" s="39"/>
      <c r="AQ23" s="36">
        <v>4</v>
      </c>
      <c r="AR23" s="51"/>
      <c r="AS23" s="362"/>
      <c r="AT23" s="14"/>
    </row>
    <row r="24" spans="1:48" s="74" customFormat="1" ht="19.5" customHeight="1" thickBot="1" x14ac:dyDescent="0.4">
      <c r="A24" s="59" t="s">
        <v>258</v>
      </c>
      <c r="B24" s="338" t="s">
        <v>232</v>
      </c>
      <c r="C24" s="11" t="s">
        <v>216</v>
      </c>
      <c r="D24" s="55">
        <v>4</v>
      </c>
      <c r="E24" s="15">
        <f t="shared" si="1"/>
        <v>120</v>
      </c>
      <c r="F24" s="37">
        <f>G24+H24+I24</f>
        <v>64</v>
      </c>
      <c r="G24" s="38">
        <f>(K24+O24+S24+W24+AA24+AE24+AI24+AM24)*16</f>
        <v>32</v>
      </c>
      <c r="H24" s="38">
        <f>(L24+P24+T24+X24+AB24+AF24+AJ24+AN24)*16</f>
        <v>0</v>
      </c>
      <c r="I24" s="38">
        <f>(M24+Q24+U24+Y24+AC24+AG24+AK24+AO24)*16</f>
        <v>32</v>
      </c>
      <c r="J24" s="39">
        <f>E24-F24</f>
        <v>56</v>
      </c>
      <c r="K24" s="385"/>
      <c r="L24" s="64"/>
      <c r="M24" s="554"/>
      <c r="N24" s="555"/>
      <c r="O24" s="51"/>
      <c r="P24" s="57"/>
      <c r="Q24" s="39"/>
      <c r="R24" s="552"/>
      <c r="S24" s="46"/>
      <c r="T24" s="64"/>
      <c r="U24" s="47"/>
      <c r="V24" s="301"/>
      <c r="W24" s="37">
        <v>2</v>
      </c>
      <c r="X24" s="38"/>
      <c r="Y24" s="39">
        <v>2</v>
      </c>
      <c r="Z24" s="540"/>
      <c r="AA24" s="46"/>
      <c r="AB24" s="46"/>
      <c r="AC24" s="47"/>
      <c r="AD24" s="11"/>
      <c r="AE24" s="45"/>
      <c r="AF24" s="38"/>
      <c r="AG24" s="39"/>
      <c r="AH24" s="15"/>
      <c r="AI24" s="45"/>
      <c r="AJ24" s="38"/>
      <c r="AK24" s="39"/>
      <c r="AL24" s="15"/>
      <c r="AM24" s="46"/>
      <c r="AN24" s="46"/>
      <c r="AO24" s="47"/>
      <c r="AP24" s="39"/>
      <c r="AQ24" s="36">
        <v>4</v>
      </c>
      <c r="AR24" s="64"/>
      <c r="AS24" s="362"/>
      <c r="AT24" s="14"/>
    </row>
    <row r="25" spans="1:48" s="12" customFormat="1" ht="19.5" customHeight="1" thickBot="1" x14ac:dyDescent="0.4">
      <c r="A25" s="59"/>
      <c r="B25" s="2" t="s">
        <v>203</v>
      </c>
      <c r="C25" s="11"/>
      <c r="D25" s="55">
        <f>D22+D20</f>
        <v>10</v>
      </c>
      <c r="E25" s="15">
        <f t="shared" si="1"/>
        <v>300</v>
      </c>
      <c r="F25" s="37"/>
      <c r="G25" s="38"/>
      <c r="H25" s="38"/>
      <c r="I25" s="38"/>
      <c r="J25" s="39"/>
      <c r="K25" s="385"/>
      <c r="L25" s="64"/>
      <c r="M25" s="554"/>
      <c r="N25" s="555">
        <f>N21+N22+N23+N24</f>
        <v>0</v>
      </c>
      <c r="O25" s="51"/>
      <c r="P25" s="57"/>
      <c r="Q25" s="39"/>
      <c r="R25" s="552">
        <f>R21+R22+R23+R24</f>
        <v>0</v>
      </c>
      <c r="S25" s="46"/>
      <c r="T25" s="64"/>
      <c r="U25" s="47"/>
      <c r="V25" s="301">
        <f>V21+V22+V23+V24</f>
        <v>4</v>
      </c>
      <c r="W25" s="46"/>
      <c r="X25" s="64"/>
      <c r="Y25" s="47"/>
      <c r="Z25" s="301">
        <v>5</v>
      </c>
      <c r="AA25" s="46"/>
      <c r="AB25" s="64"/>
      <c r="AC25" s="47"/>
      <c r="AD25" s="48">
        <f>AD21+AD22+AD23+AD24</f>
        <v>0</v>
      </c>
      <c r="AE25" s="49"/>
      <c r="AF25" s="57"/>
      <c r="AG25" s="52"/>
      <c r="AH25" s="36">
        <f>AH21+AH22+AH23+AH24</f>
        <v>0</v>
      </c>
      <c r="AI25" s="49"/>
      <c r="AJ25" s="57"/>
      <c r="AK25" s="39"/>
      <c r="AL25" s="36">
        <f>AL21+AL22+AL23+AN22</f>
        <v>0</v>
      </c>
      <c r="AM25" s="46"/>
      <c r="AN25" s="46"/>
      <c r="AO25" s="47"/>
      <c r="AP25" s="11"/>
      <c r="AQ25" s="49"/>
      <c r="AR25" s="361"/>
      <c r="AS25" s="14"/>
      <c r="AT25" s="14"/>
      <c r="AV25" s="341"/>
    </row>
    <row r="26" spans="1:48" s="182" customFormat="1" ht="23.25" customHeight="1" x14ac:dyDescent="0.3">
      <c r="A26" s="299" t="s">
        <v>259</v>
      </c>
      <c r="B26" s="534" t="s">
        <v>71</v>
      </c>
      <c r="C26" s="535"/>
      <c r="D26" s="535"/>
      <c r="E26" s="535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5"/>
      <c r="T26" s="535"/>
      <c r="U26" s="535"/>
      <c r="V26" s="535"/>
      <c r="W26" s="535"/>
      <c r="X26" s="535"/>
      <c r="Y26" s="535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J26" s="535"/>
      <c r="AK26" s="535"/>
      <c r="AL26" s="535"/>
      <c r="AM26" s="535"/>
      <c r="AN26" s="535"/>
      <c r="AO26" s="535"/>
      <c r="AP26" s="535"/>
      <c r="AQ26" s="535"/>
      <c r="AR26" s="535"/>
      <c r="AS26" s="535"/>
      <c r="AT26" s="536"/>
    </row>
    <row r="27" spans="1:48" s="74" customFormat="1" ht="19.5" customHeight="1" x14ac:dyDescent="0.35">
      <c r="A27" s="432" t="s">
        <v>201</v>
      </c>
      <c r="B27" s="433"/>
      <c r="C27" s="15"/>
      <c r="D27" s="58">
        <v>85</v>
      </c>
      <c r="E27" s="15">
        <f>D27*30</f>
        <v>2550</v>
      </c>
      <c r="F27" s="37"/>
      <c r="G27" s="38"/>
      <c r="H27" s="38"/>
      <c r="I27" s="38"/>
      <c r="J27" s="39"/>
      <c r="K27" s="45"/>
      <c r="L27" s="38"/>
      <c r="M27" s="50"/>
      <c r="N27" s="550"/>
      <c r="O27" s="37"/>
      <c r="P27" s="38"/>
      <c r="Q27" s="52"/>
      <c r="R27" s="217"/>
      <c r="S27" s="37"/>
      <c r="T27" s="38"/>
      <c r="U27" s="52"/>
      <c r="V27" s="213"/>
      <c r="W27" s="37"/>
      <c r="X27" s="38"/>
      <c r="Y27" s="52"/>
      <c r="Z27" s="15"/>
      <c r="AA27" s="37"/>
      <c r="AB27" s="38"/>
      <c r="AC27" s="39"/>
      <c r="AD27" s="15"/>
      <c r="AE27" s="45"/>
      <c r="AF27" s="38"/>
      <c r="AG27" s="39"/>
      <c r="AH27" s="15"/>
      <c r="AI27" s="45"/>
      <c r="AJ27" s="38"/>
      <c r="AK27" s="39"/>
      <c r="AL27" s="15"/>
      <c r="AM27" s="37"/>
      <c r="AN27" s="38"/>
      <c r="AO27" s="39"/>
      <c r="AP27" s="15"/>
      <c r="AQ27" s="15"/>
      <c r="AR27" s="55"/>
      <c r="AS27" s="14"/>
      <c r="AT27" s="14"/>
    </row>
    <row r="28" spans="1:48" s="12" customFormat="1" ht="20.25" customHeight="1" x14ac:dyDescent="0.35">
      <c r="A28" s="59"/>
      <c r="B28" s="300" t="s">
        <v>62</v>
      </c>
      <c r="C28" s="15"/>
      <c r="D28" s="60">
        <f>SUM(D29:D41)</f>
        <v>63</v>
      </c>
      <c r="E28" s="15">
        <f>D28*30</f>
        <v>1890</v>
      </c>
      <c r="F28" s="37"/>
      <c r="G28" s="38"/>
      <c r="H28" s="38"/>
      <c r="I28" s="38"/>
      <c r="J28" s="39"/>
      <c r="K28" s="49"/>
      <c r="L28" s="38"/>
      <c r="M28" s="50"/>
      <c r="N28" s="551"/>
      <c r="O28" s="51"/>
      <c r="P28" s="38"/>
      <c r="Q28" s="52"/>
      <c r="R28" s="552"/>
      <c r="S28" s="37"/>
      <c r="T28" s="38"/>
      <c r="U28" s="39"/>
      <c r="V28" s="213"/>
      <c r="W28" s="37"/>
      <c r="X28" s="38"/>
      <c r="Y28" s="39"/>
      <c r="Z28" s="15"/>
      <c r="AA28" s="37"/>
      <c r="AB28" s="38"/>
      <c r="AC28" s="39"/>
      <c r="AD28" s="15"/>
      <c r="AE28" s="45"/>
      <c r="AF28" s="38"/>
      <c r="AG28" s="39"/>
      <c r="AH28" s="15"/>
      <c r="AI28" s="45"/>
      <c r="AJ28" s="38"/>
      <c r="AK28" s="39"/>
      <c r="AL28" s="15"/>
      <c r="AM28" s="37"/>
      <c r="AN28" s="38"/>
      <c r="AO28" s="39"/>
      <c r="AP28" s="15"/>
      <c r="AQ28" s="36"/>
      <c r="AR28" s="202"/>
      <c r="AS28" s="14"/>
      <c r="AT28" s="14"/>
    </row>
    <row r="29" spans="1:48" s="12" customFormat="1" ht="24.75" customHeight="1" x14ac:dyDescent="0.35">
      <c r="A29" s="59" t="s">
        <v>260</v>
      </c>
      <c r="B29" s="61" t="s">
        <v>240</v>
      </c>
      <c r="C29" s="15" t="s">
        <v>217</v>
      </c>
      <c r="D29" s="333">
        <v>5</v>
      </c>
      <c r="E29" s="15">
        <f>D29*30</f>
        <v>150</v>
      </c>
      <c r="F29" s="37">
        <f>G29+H29+I29</f>
        <v>64</v>
      </c>
      <c r="G29" s="38">
        <f>(K29+O29+S29+W29+AA29+AE29+AI29+AM29)*16</f>
        <v>0</v>
      </c>
      <c r="H29" s="38">
        <f>(L29+P29+T29+X29+AB29+AF29+AJ29+AN29)*16</f>
        <v>32</v>
      </c>
      <c r="I29" s="38">
        <f>(M29+Q29+U29+Y29+AC29+AG29+AK29+AO29)*16</f>
        <v>32</v>
      </c>
      <c r="J29" s="39">
        <f>E29-F29</f>
        <v>86</v>
      </c>
      <c r="K29" s="49"/>
      <c r="L29" s="38"/>
      <c r="M29" s="50"/>
      <c r="N29" s="551"/>
      <c r="O29" s="51"/>
      <c r="P29" s="38">
        <v>2</v>
      </c>
      <c r="Q29" s="52">
        <v>2</v>
      </c>
      <c r="R29" s="552">
        <v>5</v>
      </c>
      <c r="S29" s="37"/>
      <c r="T29" s="38"/>
      <c r="U29" s="39"/>
      <c r="V29" s="213"/>
      <c r="W29" s="37"/>
      <c r="X29" s="38"/>
      <c r="Y29" s="39"/>
      <c r="Z29" s="15"/>
      <c r="AA29" s="37"/>
      <c r="AB29" s="38"/>
      <c r="AC29" s="39"/>
      <c r="AD29" s="15"/>
      <c r="AE29" s="45"/>
      <c r="AF29" s="38"/>
      <c r="AG29" s="39"/>
      <c r="AH29" s="15"/>
      <c r="AI29" s="45"/>
      <c r="AJ29" s="38"/>
      <c r="AK29" s="39"/>
      <c r="AL29" s="15"/>
      <c r="AM29" s="37"/>
      <c r="AN29" s="38"/>
      <c r="AO29" s="39"/>
      <c r="AP29" s="15"/>
      <c r="AQ29" s="48">
        <v>2</v>
      </c>
      <c r="AR29" s="333"/>
      <c r="AS29" s="14"/>
      <c r="AT29" s="14"/>
    </row>
    <row r="30" spans="1:48" s="12" customFormat="1" ht="21.75" customHeight="1" x14ac:dyDescent="0.35">
      <c r="A30" s="59" t="s">
        <v>261</v>
      </c>
      <c r="B30" s="24" t="s">
        <v>230</v>
      </c>
      <c r="C30" s="15" t="s">
        <v>345</v>
      </c>
      <c r="D30" s="333">
        <v>4</v>
      </c>
      <c r="E30" s="15">
        <f t="shared" ref="E30:E50" si="2">D30*30</f>
        <v>120</v>
      </c>
      <c r="F30" s="37">
        <f t="shared" ref="F30:F45" si="3">G30+H30+I30</f>
        <v>64</v>
      </c>
      <c r="G30" s="38">
        <f t="shared" ref="G30:G41" si="4">(K30+O30+S30+W30+AA30+AE30+AI30+AM30)*16</f>
        <v>32</v>
      </c>
      <c r="H30" s="38">
        <f t="shared" ref="H30:H41" si="5">(L30+P30+T30+X30+AB30+AF30+AJ30+AN30)*16</f>
        <v>0</v>
      </c>
      <c r="I30" s="38">
        <f t="shared" ref="I30:I41" si="6">(M30+Q30+U30+Y30+AC30+AG30+AK30+AO30)*16</f>
        <v>32</v>
      </c>
      <c r="J30" s="39">
        <f t="shared" ref="J30:J41" si="7">E30-F30</f>
        <v>56</v>
      </c>
      <c r="K30" s="49"/>
      <c r="L30" s="38"/>
      <c r="M30" s="50"/>
      <c r="N30" s="551"/>
      <c r="O30" s="51"/>
      <c r="P30" s="38"/>
      <c r="Q30" s="52"/>
      <c r="R30" s="552"/>
      <c r="S30" s="37"/>
      <c r="T30" s="38"/>
      <c r="U30" s="39"/>
      <c r="V30" s="213"/>
      <c r="W30" s="37">
        <v>2</v>
      </c>
      <c r="X30" s="38"/>
      <c r="Y30" s="39">
        <v>2</v>
      </c>
      <c r="Z30" s="15">
        <v>4</v>
      </c>
      <c r="AA30" s="37"/>
      <c r="AB30" s="38"/>
      <c r="AC30" s="39"/>
      <c r="AD30" s="15"/>
      <c r="AE30" s="45"/>
      <c r="AF30" s="38"/>
      <c r="AG30" s="39"/>
      <c r="AH30" s="15"/>
      <c r="AI30" s="45"/>
      <c r="AJ30" s="38"/>
      <c r="AK30" s="39"/>
      <c r="AL30" s="15"/>
      <c r="AM30" s="37"/>
      <c r="AN30" s="38"/>
      <c r="AO30" s="39"/>
      <c r="AP30" s="15"/>
      <c r="AQ30" s="48">
        <v>3</v>
      </c>
      <c r="AR30" s="333"/>
      <c r="AS30" s="14"/>
      <c r="AT30" s="14"/>
    </row>
    <row r="31" spans="1:48" s="12" customFormat="1" ht="20.25" customHeight="1" x14ac:dyDescent="0.35">
      <c r="A31" s="59" t="s">
        <v>262</v>
      </c>
      <c r="B31" s="336" t="s">
        <v>239</v>
      </c>
      <c r="C31" s="15" t="s">
        <v>217</v>
      </c>
      <c r="D31" s="333">
        <v>4</v>
      </c>
      <c r="E31" s="15">
        <f t="shared" si="2"/>
        <v>120</v>
      </c>
      <c r="F31" s="37">
        <f t="shared" si="3"/>
        <v>64</v>
      </c>
      <c r="G31" s="38">
        <f t="shared" si="4"/>
        <v>32</v>
      </c>
      <c r="H31" s="38">
        <f t="shared" si="5"/>
        <v>32</v>
      </c>
      <c r="I31" s="38">
        <f t="shared" si="6"/>
        <v>0</v>
      </c>
      <c r="J31" s="39">
        <f t="shared" si="7"/>
        <v>56</v>
      </c>
      <c r="K31" s="49"/>
      <c r="L31" s="38"/>
      <c r="M31" s="50"/>
      <c r="N31" s="551"/>
      <c r="O31" s="51"/>
      <c r="P31" s="38"/>
      <c r="Q31" s="52"/>
      <c r="R31" s="552"/>
      <c r="S31" s="37">
        <v>2</v>
      </c>
      <c r="T31" s="38">
        <v>2</v>
      </c>
      <c r="U31" s="39"/>
      <c r="V31" s="213">
        <v>4</v>
      </c>
      <c r="W31" s="37"/>
      <c r="X31" s="38"/>
      <c r="Y31" s="39"/>
      <c r="Z31" s="15"/>
      <c r="AA31" s="37"/>
      <c r="AB31" s="38"/>
      <c r="AC31" s="39"/>
      <c r="AD31" s="15"/>
      <c r="AE31" s="45"/>
      <c r="AF31" s="38"/>
      <c r="AG31" s="39"/>
      <c r="AH31" s="15"/>
      <c r="AI31" s="45"/>
      <c r="AJ31" s="38"/>
      <c r="AK31" s="39"/>
      <c r="AL31" s="15"/>
      <c r="AM31" s="37"/>
      <c r="AN31" s="38"/>
      <c r="AO31" s="39"/>
      <c r="AP31" s="15"/>
      <c r="AQ31" s="48">
        <v>3</v>
      </c>
      <c r="AR31" s="333"/>
      <c r="AS31" s="14"/>
      <c r="AT31" s="14"/>
    </row>
    <row r="32" spans="1:48" s="12" customFormat="1" ht="20.25" customHeight="1" x14ac:dyDescent="0.35">
      <c r="A32" s="59" t="s">
        <v>263</v>
      </c>
      <c r="B32" s="336" t="s">
        <v>237</v>
      </c>
      <c r="C32" s="15" t="s">
        <v>217</v>
      </c>
      <c r="D32" s="333">
        <v>5</v>
      </c>
      <c r="E32" s="15">
        <f t="shared" si="2"/>
        <v>150</v>
      </c>
      <c r="F32" s="37">
        <f t="shared" si="3"/>
        <v>64</v>
      </c>
      <c r="G32" s="38">
        <f t="shared" si="4"/>
        <v>32</v>
      </c>
      <c r="H32" s="38">
        <f t="shared" si="5"/>
        <v>32</v>
      </c>
      <c r="I32" s="38">
        <f t="shared" si="6"/>
        <v>0</v>
      </c>
      <c r="J32" s="39">
        <f t="shared" si="7"/>
        <v>86</v>
      </c>
      <c r="K32" s="49"/>
      <c r="L32" s="38"/>
      <c r="M32" s="50"/>
      <c r="N32" s="551"/>
      <c r="O32" s="51"/>
      <c r="P32" s="38"/>
      <c r="Q32" s="52"/>
      <c r="R32" s="552"/>
      <c r="S32" s="37"/>
      <c r="T32" s="38"/>
      <c r="U32" s="39"/>
      <c r="V32" s="213"/>
      <c r="W32" s="37"/>
      <c r="X32" s="38"/>
      <c r="Y32" s="39"/>
      <c r="Z32" s="15"/>
      <c r="AA32" s="37">
        <v>2</v>
      </c>
      <c r="AB32" s="38">
        <v>2</v>
      </c>
      <c r="AC32" s="39"/>
      <c r="AD32" s="15">
        <v>5</v>
      </c>
      <c r="AE32" s="45"/>
      <c r="AF32" s="38"/>
      <c r="AG32" s="39"/>
      <c r="AH32" s="15"/>
      <c r="AI32" s="45"/>
      <c r="AJ32" s="38"/>
      <c r="AK32" s="39"/>
      <c r="AL32" s="15"/>
      <c r="AM32" s="37"/>
      <c r="AN32" s="38"/>
      <c r="AO32" s="39"/>
      <c r="AP32" s="15"/>
      <c r="AQ32" s="48">
        <v>5</v>
      </c>
      <c r="AR32" s="333"/>
      <c r="AS32" s="14"/>
      <c r="AT32" s="14"/>
    </row>
    <row r="33" spans="1:48" s="12" customFormat="1" ht="20.25" customHeight="1" x14ac:dyDescent="0.35">
      <c r="A33" s="59" t="s">
        <v>264</v>
      </c>
      <c r="B33" s="336" t="s">
        <v>236</v>
      </c>
      <c r="C33" s="15" t="s">
        <v>217</v>
      </c>
      <c r="D33" s="333">
        <v>5</v>
      </c>
      <c r="E33" s="15">
        <f t="shared" si="2"/>
        <v>150</v>
      </c>
      <c r="F33" s="37">
        <f t="shared" si="3"/>
        <v>64</v>
      </c>
      <c r="G33" s="38">
        <f t="shared" si="4"/>
        <v>32</v>
      </c>
      <c r="H33" s="38">
        <f t="shared" si="5"/>
        <v>32</v>
      </c>
      <c r="I33" s="38">
        <f t="shared" si="6"/>
        <v>0</v>
      </c>
      <c r="J33" s="39">
        <f t="shared" si="7"/>
        <v>86</v>
      </c>
      <c r="K33" s="49"/>
      <c r="L33" s="38"/>
      <c r="M33" s="50"/>
      <c r="N33" s="551"/>
      <c r="O33" s="51"/>
      <c r="P33" s="38"/>
      <c r="Q33" s="52"/>
      <c r="R33" s="552"/>
      <c r="S33" s="37"/>
      <c r="T33" s="38"/>
      <c r="U33" s="39"/>
      <c r="V33" s="213"/>
      <c r="W33" s="37"/>
      <c r="X33" s="38"/>
      <c r="Y33" s="39"/>
      <c r="Z33" s="15"/>
      <c r="AA33" s="37"/>
      <c r="AB33" s="38"/>
      <c r="AC33" s="39"/>
      <c r="AD33" s="15"/>
      <c r="AE33" s="45">
        <v>2</v>
      </c>
      <c r="AF33" s="38">
        <v>2</v>
      </c>
      <c r="AG33" s="39"/>
      <c r="AH33" s="15">
        <v>5</v>
      </c>
      <c r="AI33" s="45"/>
      <c r="AJ33" s="38"/>
      <c r="AK33" s="39"/>
      <c r="AL33" s="15"/>
      <c r="AM33" s="37"/>
      <c r="AN33" s="38"/>
      <c r="AO33" s="39"/>
      <c r="AP33" s="15"/>
      <c r="AQ33" s="48">
        <v>6</v>
      </c>
      <c r="AR33" s="333"/>
      <c r="AS33" s="14"/>
      <c r="AT33" s="14"/>
    </row>
    <row r="34" spans="1:48" s="12" customFormat="1" ht="21.75" customHeight="1" x14ac:dyDescent="0.35">
      <c r="A34" s="59" t="s">
        <v>265</v>
      </c>
      <c r="B34" s="359" t="s">
        <v>306</v>
      </c>
      <c r="C34" s="15" t="s">
        <v>217</v>
      </c>
      <c r="D34" s="333">
        <v>5</v>
      </c>
      <c r="E34" s="15">
        <f t="shared" si="2"/>
        <v>150</v>
      </c>
      <c r="F34" s="37">
        <f t="shared" si="3"/>
        <v>64</v>
      </c>
      <c r="G34" s="38">
        <f t="shared" si="4"/>
        <v>32</v>
      </c>
      <c r="H34" s="38">
        <f t="shared" si="5"/>
        <v>32</v>
      </c>
      <c r="I34" s="38">
        <f t="shared" si="6"/>
        <v>0</v>
      </c>
      <c r="J34" s="39">
        <f t="shared" si="7"/>
        <v>86</v>
      </c>
      <c r="K34" s="49"/>
      <c r="L34" s="38"/>
      <c r="M34" s="50"/>
      <c r="N34" s="551"/>
      <c r="O34" s="51"/>
      <c r="P34" s="38"/>
      <c r="Q34" s="52"/>
      <c r="R34" s="552"/>
      <c r="S34" s="37"/>
      <c r="T34" s="38"/>
      <c r="U34" s="39"/>
      <c r="V34" s="213"/>
      <c r="W34" s="37"/>
      <c r="X34" s="38"/>
      <c r="Y34" s="39"/>
      <c r="Z34" s="15"/>
      <c r="AA34" s="37"/>
      <c r="AB34" s="38"/>
      <c r="AC34" s="39"/>
      <c r="AD34" s="15"/>
      <c r="AE34" s="45">
        <v>2</v>
      </c>
      <c r="AF34" s="38">
        <v>2</v>
      </c>
      <c r="AG34" s="39"/>
      <c r="AH34" s="15">
        <v>5</v>
      </c>
      <c r="AI34" s="45"/>
      <c r="AJ34" s="38"/>
      <c r="AK34" s="39"/>
      <c r="AL34" s="15"/>
      <c r="AM34" s="37"/>
      <c r="AN34" s="38"/>
      <c r="AO34" s="39"/>
      <c r="AP34" s="15"/>
      <c r="AQ34" s="48">
        <v>6</v>
      </c>
      <c r="AR34" s="333"/>
      <c r="AS34" s="14"/>
      <c r="AT34" s="14"/>
    </row>
    <row r="35" spans="1:48" s="12" customFormat="1" ht="20.25" customHeight="1" x14ac:dyDescent="0.35">
      <c r="A35" s="59" t="s">
        <v>266</v>
      </c>
      <c r="B35" s="24" t="s">
        <v>231</v>
      </c>
      <c r="C35" s="15" t="s">
        <v>217</v>
      </c>
      <c r="D35" s="333">
        <v>5</v>
      </c>
      <c r="E35" s="15">
        <f t="shared" si="2"/>
        <v>150</v>
      </c>
      <c r="F35" s="37">
        <f t="shared" si="3"/>
        <v>64</v>
      </c>
      <c r="G35" s="38">
        <f t="shared" si="4"/>
        <v>32</v>
      </c>
      <c r="H35" s="38">
        <f t="shared" si="5"/>
        <v>0</v>
      </c>
      <c r="I35" s="38">
        <f t="shared" si="6"/>
        <v>32</v>
      </c>
      <c r="J35" s="39">
        <f t="shared" si="7"/>
        <v>86</v>
      </c>
      <c r="K35" s="49"/>
      <c r="L35" s="38"/>
      <c r="M35" s="50"/>
      <c r="N35" s="551"/>
      <c r="O35" s="51"/>
      <c r="P35" s="38"/>
      <c r="Q35" s="52"/>
      <c r="R35" s="552"/>
      <c r="S35" s="37"/>
      <c r="T35" s="38"/>
      <c r="U35" s="39"/>
      <c r="V35" s="213"/>
      <c r="W35" s="37"/>
      <c r="X35" s="38"/>
      <c r="Y35" s="39"/>
      <c r="Z35" s="15"/>
      <c r="AA35" s="37">
        <v>2</v>
      </c>
      <c r="AB35" s="38"/>
      <c r="AC35" s="39">
        <v>2</v>
      </c>
      <c r="AD35" s="15">
        <v>5</v>
      </c>
      <c r="AE35" s="45"/>
      <c r="AF35" s="38"/>
      <c r="AG35" s="39"/>
      <c r="AH35" s="15"/>
      <c r="AI35" s="45"/>
      <c r="AJ35" s="38"/>
      <c r="AK35" s="39"/>
      <c r="AL35" s="15"/>
      <c r="AM35" s="37"/>
      <c r="AN35" s="38"/>
      <c r="AO35" s="39"/>
      <c r="AP35" s="15"/>
      <c r="AQ35" s="48">
        <v>5</v>
      </c>
      <c r="AR35" s="333"/>
      <c r="AS35" s="14"/>
      <c r="AT35" s="14"/>
    </row>
    <row r="36" spans="1:48" s="12" customFormat="1" ht="37.5" customHeight="1" x14ac:dyDescent="0.35">
      <c r="A36" s="59" t="s">
        <v>267</v>
      </c>
      <c r="B36" s="359" t="s">
        <v>238</v>
      </c>
      <c r="C36" s="15" t="s">
        <v>217</v>
      </c>
      <c r="D36" s="333">
        <v>5</v>
      </c>
      <c r="E36" s="15">
        <f t="shared" si="2"/>
        <v>150</v>
      </c>
      <c r="F36" s="37">
        <f t="shared" si="3"/>
        <v>64</v>
      </c>
      <c r="G36" s="38">
        <f t="shared" si="4"/>
        <v>32</v>
      </c>
      <c r="H36" s="38">
        <f t="shared" si="5"/>
        <v>32</v>
      </c>
      <c r="I36" s="38">
        <f t="shared" si="6"/>
        <v>0</v>
      </c>
      <c r="J36" s="39">
        <f t="shared" si="7"/>
        <v>86</v>
      </c>
      <c r="K36" s="49"/>
      <c r="L36" s="38"/>
      <c r="M36" s="50"/>
      <c r="N36" s="551"/>
      <c r="O36" s="51"/>
      <c r="P36" s="38"/>
      <c r="Q36" s="52"/>
      <c r="R36" s="552"/>
      <c r="S36" s="37"/>
      <c r="T36" s="38"/>
      <c r="U36" s="39"/>
      <c r="V36" s="213"/>
      <c r="W36" s="37"/>
      <c r="X36" s="38"/>
      <c r="Y36" s="39"/>
      <c r="Z36" s="15"/>
      <c r="AA36" s="37"/>
      <c r="AB36" s="38"/>
      <c r="AC36" s="39"/>
      <c r="AD36" s="15"/>
      <c r="AE36" s="45"/>
      <c r="AF36" s="38"/>
      <c r="AG36" s="39"/>
      <c r="AH36" s="15"/>
      <c r="AI36" s="45">
        <v>2</v>
      </c>
      <c r="AJ36" s="38">
        <v>2</v>
      </c>
      <c r="AK36" s="39"/>
      <c r="AL36" s="15">
        <v>5</v>
      </c>
      <c r="AM36" s="37"/>
      <c r="AN36" s="38"/>
      <c r="AO36" s="39"/>
      <c r="AP36" s="15"/>
      <c r="AQ36" s="48">
        <v>7</v>
      </c>
      <c r="AR36" s="333"/>
      <c r="AS36" s="14"/>
      <c r="AT36" s="14"/>
    </row>
    <row r="37" spans="1:48" s="12" customFormat="1" ht="39" customHeight="1" x14ac:dyDescent="0.35">
      <c r="A37" s="59" t="s">
        <v>301</v>
      </c>
      <c r="B37" s="359" t="s">
        <v>307</v>
      </c>
      <c r="C37" s="15" t="s">
        <v>217</v>
      </c>
      <c r="D37" s="55">
        <v>5</v>
      </c>
      <c r="E37" s="15">
        <f>D37*30</f>
        <v>150</v>
      </c>
      <c r="F37" s="37">
        <f>G37+H37+I37</f>
        <v>64</v>
      </c>
      <c r="G37" s="38">
        <f>(O37+K37+S37+W37+AA37+AE37+AI37+AM37)*16</f>
        <v>32</v>
      </c>
      <c r="H37" s="38">
        <f t="shared" ref="H37:I40" si="8">(L37+P37+T37+X37+AB37+AF37+AJ37+AN37)*16</f>
        <v>32</v>
      </c>
      <c r="I37" s="38">
        <f t="shared" si="8"/>
        <v>0</v>
      </c>
      <c r="J37" s="39">
        <f>E37-F37</f>
        <v>86</v>
      </c>
      <c r="K37" s="49"/>
      <c r="L37" s="38"/>
      <c r="M37" s="50"/>
      <c r="N37" s="551"/>
      <c r="O37" s="51"/>
      <c r="P37" s="38"/>
      <c r="Q37" s="52"/>
      <c r="R37" s="552"/>
      <c r="S37" s="37"/>
      <c r="T37" s="38"/>
      <c r="U37" s="52"/>
      <c r="V37" s="215"/>
      <c r="W37" s="37"/>
      <c r="X37" s="38"/>
      <c r="Y37" s="52"/>
      <c r="Z37" s="36"/>
      <c r="AA37" s="37">
        <v>2</v>
      </c>
      <c r="AB37" s="38">
        <v>2</v>
      </c>
      <c r="AC37" s="39"/>
      <c r="AD37" s="15">
        <v>5</v>
      </c>
      <c r="AE37" s="45"/>
      <c r="AF37" s="38"/>
      <c r="AG37" s="39"/>
      <c r="AH37" s="15"/>
      <c r="AI37" s="45"/>
      <c r="AJ37" s="38"/>
      <c r="AK37" s="39"/>
      <c r="AL37" s="15"/>
      <c r="AM37" s="37"/>
      <c r="AN37" s="38"/>
      <c r="AO37" s="39"/>
      <c r="AP37" s="15"/>
      <c r="AQ37" s="11">
        <v>5</v>
      </c>
      <c r="AR37" s="197"/>
      <c r="AS37" s="197"/>
      <c r="AT37" s="53"/>
    </row>
    <row r="38" spans="1:48" s="12" customFormat="1" ht="19.5" customHeight="1" x14ac:dyDescent="0.35">
      <c r="A38" s="59" t="s">
        <v>308</v>
      </c>
      <c r="B38" s="336" t="s">
        <v>334</v>
      </c>
      <c r="C38" s="15" t="s">
        <v>217</v>
      </c>
      <c r="D38" s="55">
        <v>5</v>
      </c>
      <c r="E38" s="15">
        <f>D38*30</f>
        <v>150</v>
      </c>
      <c r="F38" s="37">
        <f>G38+H38+I38</f>
        <v>64</v>
      </c>
      <c r="G38" s="38">
        <f>(O38+K38+S38+W38+AA38+AE38+AI38+AM38)*16</f>
        <v>32</v>
      </c>
      <c r="H38" s="38">
        <f t="shared" si="8"/>
        <v>32</v>
      </c>
      <c r="I38" s="38">
        <f t="shared" si="8"/>
        <v>0</v>
      </c>
      <c r="J38" s="39">
        <f>E38-F38</f>
        <v>86</v>
      </c>
      <c r="K38" s="49"/>
      <c r="L38" s="57"/>
      <c r="M38" s="553"/>
      <c r="N38" s="551"/>
      <c r="O38" s="51"/>
      <c r="P38" s="57"/>
      <c r="Q38" s="39"/>
      <c r="R38" s="552"/>
      <c r="S38" s="37"/>
      <c r="T38" s="57"/>
      <c r="U38" s="39"/>
      <c r="V38" s="215"/>
      <c r="W38" s="37"/>
      <c r="X38" s="57"/>
      <c r="Y38" s="39"/>
      <c r="Z38" s="215"/>
      <c r="AA38" s="37">
        <v>2</v>
      </c>
      <c r="AB38" s="57">
        <v>2</v>
      </c>
      <c r="AC38" s="39"/>
      <c r="AD38" s="36">
        <v>5</v>
      </c>
      <c r="AE38" s="49"/>
      <c r="AF38" s="57"/>
      <c r="AG38" s="52"/>
      <c r="AH38" s="36"/>
      <c r="AI38" s="49"/>
      <c r="AJ38" s="57"/>
      <c r="AK38" s="39"/>
      <c r="AL38" s="36"/>
      <c r="AM38" s="37"/>
      <c r="AN38" s="38"/>
      <c r="AO38" s="39"/>
      <c r="AP38" s="15"/>
      <c r="AQ38" s="364">
        <v>5</v>
      </c>
      <c r="AR38" s="55"/>
      <c r="AS38" s="55">
        <v>5</v>
      </c>
      <c r="AT38" s="36"/>
    </row>
    <row r="39" spans="1:48" s="12" customFormat="1" ht="19.5" customHeight="1" x14ac:dyDescent="0.35">
      <c r="A39" s="59" t="s">
        <v>309</v>
      </c>
      <c r="B39" s="360" t="s">
        <v>303</v>
      </c>
      <c r="C39" s="15" t="s">
        <v>217</v>
      </c>
      <c r="D39" s="55">
        <v>5</v>
      </c>
      <c r="E39" s="15">
        <f>D39*30</f>
        <v>150</v>
      </c>
      <c r="F39" s="37">
        <f>G39+H39+I39</f>
        <v>64</v>
      </c>
      <c r="G39" s="38">
        <f>(O39+K39+S39+W39+AA39+AE39+AI39+AM39)*16</f>
        <v>32</v>
      </c>
      <c r="H39" s="38">
        <f t="shared" si="8"/>
        <v>32</v>
      </c>
      <c r="I39" s="38">
        <f t="shared" si="8"/>
        <v>0</v>
      </c>
      <c r="J39" s="39">
        <f>E39-F39</f>
        <v>86</v>
      </c>
      <c r="K39" s="49"/>
      <c r="L39" s="57"/>
      <c r="M39" s="553"/>
      <c r="N39" s="551"/>
      <c r="O39" s="51"/>
      <c r="P39" s="57"/>
      <c r="Q39" s="39"/>
      <c r="R39" s="552"/>
      <c r="S39" s="37"/>
      <c r="T39" s="57"/>
      <c r="U39" s="39"/>
      <c r="V39" s="215"/>
      <c r="W39" s="37"/>
      <c r="X39" s="57"/>
      <c r="Y39" s="39"/>
      <c r="Z39" s="215"/>
      <c r="AA39" s="37"/>
      <c r="AB39" s="57"/>
      <c r="AC39" s="39"/>
      <c r="AD39" s="36"/>
      <c r="AE39" s="49"/>
      <c r="AF39" s="57"/>
      <c r="AG39" s="52"/>
      <c r="AH39" s="36"/>
      <c r="AI39" s="49">
        <v>2</v>
      </c>
      <c r="AJ39" s="57">
        <v>2</v>
      </c>
      <c r="AK39" s="39"/>
      <c r="AL39" s="36">
        <v>5</v>
      </c>
      <c r="AM39" s="37"/>
      <c r="AN39" s="38"/>
      <c r="AO39" s="39"/>
      <c r="AP39" s="15"/>
      <c r="AQ39" s="364">
        <v>7</v>
      </c>
      <c r="AR39" s="55"/>
      <c r="AS39" s="55"/>
      <c r="AT39" s="36"/>
    </row>
    <row r="40" spans="1:48" s="12" customFormat="1" ht="19.5" customHeight="1" x14ac:dyDescent="0.35">
      <c r="A40" s="59" t="s">
        <v>310</v>
      </c>
      <c r="B40" s="375" t="s">
        <v>320</v>
      </c>
      <c r="C40" s="15" t="s">
        <v>340</v>
      </c>
      <c r="D40" s="55">
        <v>5</v>
      </c>
      <c r="E40" s="15">
        <f>D40*30</f>
        <v>150</v>
      </c>
      <c r="F40" s="37">
        <f>G40+H40+I40</f>
        <v>0</v>
      </c>
      <c r="G40" s="38">
        <f>(O40+K40+S40+W40+AA40+AE40+AI40+AM40)*16</f>
        <v>0</v>
      </c>
      <c r="H40" s="38">
        <f t="shared" si="8"/>
        <v>0</v>
      </c>
      <c r="I40" s="38">
        <f t="shared" si="8"/>
        <v>0</v>
      </c>
      <c r="J40" s="39">
        <f>E40-F40</f>
        <v>150</v>
      </c>
      <c r="K40" s="49"/>
      <c r="L40" s="57"/>
      <c r="M40" s="553"/>
      <c r="N40" s="551"/>
      <c r="O40" s="51"/>
      <c r="P40" s="57"/>
      <c r="Q40" s="39"/>
      <c r="R40" s="552"/>
      <c r="S40" s="37"/>
      <c r="T40" s="57"/>
      <c r="U40" s="39"/>
      <c r="V40" s="215"/>
      <c r="W40" s="37"/>
      <c r="X40" s="57"/>
      <c r="Y40" s="39"/>
      <c r="Z40" s="215"/>
      <c r="AA40" s="37"/>
      <c r="AB40" s="57"/>
      <c r="AC40" s="39"/>
      <c r="AD40" s="36"/>
      <c r="AE40" s="49"/>
      <c r="AF40" s="57"/>
      <c r="AG40" s="52"/>
      <c r="AH40" s="36"/>
      <c r="AI40" s="49"/>
      <c r="AJ40" s="57"/>
      <c r="AK40" s="39"/>
      <c r="AL40" s="36"/>
      <c r="AM40" s="37"/>
      <c r="AN40" s="38"/>
      <c r="AO40" s="39"/>
      <c r="AP40" s="15"/>
      <c r="AQ40" s="373"/>
      <c r="AR40" s="55"/>
      <c r="AS40" s="55"/>
      <c r="AT40" s="36"/>
    </row>
    <row r="41" spans="1:48" s="12" customFormat="1" ht="19.5" customHeight="1" x14ac:dyDescent="0.35">
      <c r="A41" s="59" t="s">
        <v>319</v>
      </c>
      <c r="B41" s="61" t="s">
        <v>337</v>
      </c>
      <c r="C41" s="15" t="s">
        <v>217</v>
      </c>
      <c r="D41" s="55">
        <v>5</v>
      </c>
      <c r="E41" s="15">
        <f t="shared" si="2"/>
        <v>150</v>
      </c>
      <c r="F41" s="37">
        <f t="shared" si="3"/>
        <v>64</v>
      </c>
      <c r="G41" s="38">
        <f t="shared" si="4"/>
        <v>32</v>
      </c>
      <c r="H41" s="38">
        <f t="shared" si="5"/>
        <v>32</v>
      </c>
      <c r="I41" s="38">
        <f t="shared" si="6"/>
        <v>0</v>
      </c>
      <c r="J41" s="39">
        <f t="shared" si="7"/>
        <v>86</v>
      </c>
      <c r="K41" s="49"/>
      <c r="L41" s="57"/>
      <c r="M41" s="553"/>
      <c r="N41" s="551"/>
      <c r="O41" s="51"/>
      <c r="P41" s="57"/>
      <c r="Q41" s="39"/>
      <c r="R41" s="552"/>
      <c r="S41" s="37"/>
      <c r="T41" s="57"/>
      <c r="U41" s="39"/>
      <c r="V41" s="215"/>
      <c r="W41" s="37"/>
      <c r="X41" s="57"/>
      <c r="Y41" s="39"/>
      <c r="Z41" s="215"/>
      <c r="AA41" s="37"/>
      <c r="AB41" s="57"/>
      <c r="AC41" s="39"/>
      <c r="AD41" s="36"/>
      <c r="AE41" s="49"/>
      <c r="AF41" s="57"/>
      <c r="AG41" s="52"/>
      <c r="AH41" s="36"/>
      <c r="AI41" s="49">
        <v>2</v>
      </c>
      <c r="AJ41" s="57">
        <v>2</v>
      </c>
      <c r="AK41" s="39"/>
      <c r="AL41" s="36">
        <v>5</v>
      </c>
      <c r="AM41" s="37"/>
      <c r="AN41" s="38"/>
      <c r="AO41" s="39"/>
      <c r="AP41" s="15"/>
      <c r="AQ41" s="48">
        <v>7</v>
      </c>
      <c r="AR41" s="55"/>
      <c r="AS41" s="14"/>
      <c r="AT41" s="14"/>
    </row>
    <row r="42" spans="1:48" s="12" customFormat="1" ht="19.5" customHeight="1" x14ac:dyDescent="0.35">
      <c r="A42" s="59"/>
      <c r="B42" s="300" t="s">
        <v>202</v>
      </c>
      <c r="C42" s="11"/>
      <c r="D42" s="62">
        <v>20</v>
      </c>
      <c r="E42" s="15">
        <f t="shared" si="2"/>
        <v>600</v>
      </c>
      <c r="F42" s="37"/>
      <c r="G42" s="38"/>
      <c r="H42" s="38"/>
      <c r="I42" s="38"/>
      <c r="J42" s="39"/>
      <c r="K42" s="49"/>
      <c r="L42" s="57"/>
      <c r="M42" s="553"/>
      <c r="N42" s="551"/>
      <c r="O42" s="51"/>
      <c r="P42" s="57"/>
      <c r="Q42" s="39"/>
      <c r="R42" s="552"/>
      <c r="S42" s="37"/>
      <c r="T42" s="57"/>
      <c r="U42" s="39"/>
      <c r="V42" s="215"/>
      <c r="W42" s="37"/>
      <c r="X42" s="57"/>
      <c r="Y42" s="39"/>
      <c r="Z42" s="215"/>
      <c r="AA42" s="37"/>
      <c r="AB42" s="57"/>
      <c r="AC42" s="39"/>
      <c r="AD42" s="36"/>
      <c r="AE42" s="49"/>
      <c r="AF42" s="57"/>
      <c r="AG42" s="52"/>
      <c r="AH42" s="36"/>
      <c r="AI42" s="49"/>
      <c r="AJ42" s="57"/>
      <c r="AK42" s="39"/>
      <c r="AL42" s="36"/>
      <c r="AM42" s="37"/>
      <c r="AN42" s="38"/>
      <c r="AO42" s="39"/>
      <c r="AP42" s="15"/>
      <c r="AQ42" s="48"/>
      <c r="AR42" s="55"/>
      <c r="AS42" s="14"/>
      <c r="AT42" s="14"/>
    </row>
    <row r="43" spans="1:48" s="5" customFormat="1" ht="20.25" customHeight="1" x14ac:dyDescent="0.35">
      <c r="A43" s="59" t="s">
        <v>268</v>
      </c>
      <c r="B43" s="14" t="s">
        <v>241</v>
      </c>
      <c r="C43" s="11" t="s">
        <v>217</v>
      </c>
      <c r="D43" s="55">
        <v>6</v>
      </c>
      <c r="E43" s="15">
        <f t="shared" si="2"/>
        <v>180</v>
      </c>
      <c r="F43" s="37">
        <f t="shared" si="3"/>
        <v>80</v>
      </c>
      <c r="G43" s="38">
        <f t="shared" ref="G43:G50" si="9">(K43+O43+S43+W43+AA43+AE43+AI43)*16</f>
        <v>32</v>
      </c>
      <c r="H43" s="38">
        <f t="shared" ref="H43:H50" si="10">(L43+P43+T43+X43+AB43+AF43+AJ43+AN43)*16</f>
        <v>32</v>
      </c>
      <c r="I43" s="38">
        <f t="shared" ref="I43:I50" si="11">(M43+Q43+U43+Y43+AC43+AG43+AK43+AO43)*16</f>
        <v>16</v>
      </c>
      <c r="J43" s="39">
        <f t="shared" ref="J43:J50" si="12">E43-F43</f>
        <v>100</v>
      </c>
      <c r="K43" s="49"/>
      <c r="L43" s="57"/>
      <c r="M43" s="553"/>
      <c r="N43" s="551"/>
      <c r="O43" s="51"/>
      <c r="P43" s="57"/>
      <c r="Q43" s="39"/>
      <c r="R43" s="552"/>
      <c r="S43" s="37"/>
      <c r="T43" s="57"/>
      <c r="U43" s="39"/>
      <c r="V43" s="215"/>
      <c r="W43" s="37">
        <v>2</v>
      </c>
      <c r="X43" s="57">
        <v>2</v>
      </c>
      <c r="Y43" s="39">
        <v>1</v>
      </c>
      <c r="Z43" s="547">
        <v>6</v>
      </c>
      <c r="AA43" s="37"/>
      <c r="AB43" s="57"/>
      <c r="AC43" s="39"/>
      <c r="AD43" s="537"/>
      <c r="AE43" s="49"/>
      <c r="AF43" s="57"/>
      <c r="AG43" s="52"/>
      <c r="AH43" s="36"/>
      <c r="AI43" s="49"/>
      <c r="AJ43" s="57"/>
      <c r="AK43" s="39"/>
      <c r="AL43" s="36"/>
      <c r="AM43" s="37"/>
      <c r="AN43" s="38"/>
      <c r="AO43" s="39"/>
      <c r="AP43" s="15"/>
      <c r="AQ43" s="48">
        <v>4</v>
      </c>
      <c r="AR43" s="55"/>
      <c r="AS43" s="339"/>
      <c r="AT43" s="339"/>
    </row>
    <row r="44" spans="1:48" s="19" customFormat="1" ht="21" x14ac:dyDescent="0.35">
      <c r="A44" s="59" t="s">
        <v>269</v>
      </c>
      <c r="B44" s="24" t="s">
        <v>305</v>
      </c>
      <c r="C44" s="374" t="s">
        <v>217</v>
      </c>
      <c r="D44" s="55">
        <v>6</v>
      </c>
      <c r="E44" s="15">
        <f t="shared" si="2"/>
        <v>180</v>
      </c>
      <c r="F44" s="37">
        <f t="shared" si="3"/>
        <v>64</v>
      </c>
      <c r="G44" s="38">
        <f t="shared" si="9"/>
        <v>32</v>
      </c>
      <c r="H44" s="38">
        <f t="shared" si="10"/>
        <v>32</v>
      </c>
      <c r="I44" s="38">
        <f t="shared" si="11"/>
        <v>0</v>
      </c>
      <c r="J44" s="39">
        <f t="shared" si="12"/>
        <v>116</v>
      </c>
      <c r="K44" s="49"/>
      <c r="L44" s="57"/>
      <c r="M44" s="553"/>
      <c r="N44" s="551"/>
      <c r="O44" s="51"/>
      <c r="P44" s="57"/>
      <c r="Q44" s="39"/>
      <c r="R44" s="552"/>
      <c r="S44" s="37"/>
      <c r="T44" s="57"/>
      <c r="U44" s="39"/>
      <c r="V44" s="215"/>
      <c r="W44" s="37"/>
      <c r="X44" s="57"/>
      <c r="Y44" s="39"/>
      <c r="Z44" s="548"/>
      <c r="AA44" s="37"/>
      <c r="AB44" s="57"/>
      <c r="AC44" s="39"/>
      <c r="AD44" s="546"/>
      <c r="AE44" s="49"/>
      <c r="AF44" s="57"/>
      <c r="AG44" s="52"/>
      <c r="AH44" s="36"/>
      <c r="AI44" s="49">
        <v>2</v>
      </c>
      <c r="AJ44" s="57">
        <v>2</v>
      </c>
      <c r="AK44" s="39"/>
      <c r="AL44" s="537">
        <v>5</v>
      </c>
      <c r="AM44" s="37"/>
      <c r="AN44" s="38"/>
      <c r="AO44" s="39"/>
      <c r="AP44" s="15"/>
      <c r="AQ44" s="48">
        <v>7</v>
      </c>
      <c r="AR44" s="55"/>
      <c r="AS44" s="339"/>
      <c r="AT44" s="339"/>
      <c r="AU44" s="21"/>
      <c r="AV44" s="21"/>
    </row>
    <row r="45" spans="1:48" s="19" customFormat="1" ht="21" x14ac:dyDescent="0.35">
      <c r="A45" s="59" t="s">
        <v>270</v>
      </c>
      <c r="B45" s="24" t="s">
        <v>242</v>
      </c>
      <c r="C45" s="374" t="s">
        <v>217</v>
      </c>
      <c r="D45" s="55">
        <v>6</v>
      </c>
      <c r="E45" s="15">
        <f t="shared" si="2"/>
        <v>180</v>
      </c>
      <c r="F45" s="37">
        <f t="shared" si="3"/>
        <v>80</v>
      </c>
      <c r="G45" s="38">
        <f t="shared" si="9"/>
        <v>32</v>
      </c>
      <c r="H45" s="38">
        <f t="shared" si="10"/>
        <v>32</v>
      </c>
      <c r="I45" s="38">
        <f t="shared" si="11"/>
        <v>16</v>
      </c>
      <c r="J45" s="39">
        <f t="shared" si="12"/>
        <v>100</v>
      </c>
      <c r="K45" s="49"/>
      <c r="L45" s="57"/>
      <c r="M45" s="553"/>
      <c r="N45" s="551"/>
      <c r="O45" s="51"/>
      <c r="P45" s="57"/>
      <c r="Q45" s="39"/>
      <c r="R45" s="552"/>
      <c r="S45" s="37"/>
      <c r="T45" s="57"/>
      <c r="U45" s="39"/>
      <c r="V45" s="215"/>
      <c r="W45" s="37">
        <v>2</v>
      </c>
      <c r="X45" s="57">
        <v>2</v>
      </c>
      <c r="Y45" s="39">
        <v>1</v>
      </c>
      <c r="Z45" s="549"/>
      <c r="AA45" s="37"/>
      <c r="AB45" s="57"/>
      <c r="AC45" s="39"/>
      <c r="AD45" s="538"/>
      <c r="AE45" s="49"/>
      <c r="AF45" s="57"/>
      <c r="AG45" s="52"/>
      <c r="AH45" s="36"/>
      <c r="AI45" s="49"/>
      <c r="AJ45" s="57"/>
      <c r="AK45" s="39"/>
      <c r="AL45" s="546"/>
      <c r="AM45" s="37"/>
      <c r="AN45" s="38"/>
      <c r="AO45" s="39"/>
      <c r="AP45" s="15"/>
      <c r="AQ45" s="48">
        <v>4</v>
      </c>
      <c r="AR45" s="55"/>
      <c r="AS45" s="339"/>
      <c r="AT45" s="339"/>
      <c r="AU45" s="21"/>
      <c r="AV45" s="21"/>
    </row>
    <row r="46" spans="1:48" s="19" customFormat="1" ht="21" x14ac:dyDescent="0.35">
      <c r="A46" s="59" t="s">
        <v>271</v>
      </c>
      <c r="B46" s="54" t="s">
        <v>304</v>
      </c>
      <c r="C46" s="374" t="s">
        <v>217</v>
      </c>
      <c r="D46" s="55">
        <v>5</v>
      </c>
      <c r="E46" s="15">
        <f t="shared" si="2"/>
        <v>150</v>
      </c>
      <c r="F46" s="37">
        <f>G46+H46+I46</f>
        <v>64</v>
      </c>
      <c r="G46" s="38">
        <f t="shared" si="9"/>
        <v>32</v>
      </c>
      <c r="H46" s="38">
        <f t="shared" si="10"/>
        <v>32</v>
      </c>
      <c r="I46" s="38">
        <f t="shared" si="11"/>
        <v>0</v>
      </c>
      <c r="J46" s="39">
        <f t="shared" si="12"/>
        <v>86</v>
      </c>
      <c r="K46" s="49"/>
      <c r="L46" s="57"/>
      <c r="M46" s="553"/>
      <c r="N46" s="551"/>
      <c r="O46" s="51"/>
      <c r="P46" s="57"/>
      <c r="Q46" s="39"/>
      <c r="R46" s="552"/>
      <c r="S46" s="37"/>
      <c r="T46" s="57"/>
      <c r="U46" s="39"/>
      <c r="V46" s="215"/>
      <c r="W46" s="37"/>
      <c r="X46" s="57"/>
      <c r="Y46" s="39"/>
      <c r="Z46" s="301"/>
      <c r="AA46" s="37"/>
      <c r="AB46" s="57"/>
      <c r="AC46" s="39"/>
      <c r="AD46" s="373"/>
      <c r="AE46" s="49"/>
      <c r="AF46" s="57"/>
      <c r="AG46" s="52"/>
      <c r="AH46" s="36"/>
      <c r="AI46" s="49">
        <v>2</v>
      </c>
      <c r="AJ46" s="57">
        <v>2</v>
      </c>
      <c r="AK46" s="39"/>
      <c r="AL46" s="538"/>
      <c r="AM46" s="37"/>
      <c r="AN46" s="38"/>
      <c r="AO46" s="39"/>
      <c r="AP46" s="15"/>
      <c r="AQ46" s="373">
        <v>7</v>
      </c>
      <c r="AR46" s="55"/>
      <c r="AS46" s="339"/>
      <c r="AT46" s="339"/>
      <c r="AU46" s="21"/>
      <c r="AV46" s="21"/>
    </row>
    <row r="47" spans="1:48" s="19" customFormat="1" ht="21" x14ac:dyDescent="0.35">
      <c r="A47" s="59" t="s">
        <v>314</v>
      </c>
      <c r="B47" s="54" t="s">
        <v>323</v>
      </c>
      <c r="C47" s="374" t="s">
        <v>217</v>
      </c>
      <c r="D47" s="55">
        <v>5</v>
      </c>
      <c r="E47" s="15">
        <f t="shared" si="2"/>
        <v>150</v>
      </c>
      <c r="F47" s="37">
        <f>G47+H47+I47</f>
        <v>64</v>
      </c>
      <c r="G47" s="38">
        <f t="shared" si="9"/>
        <v>0</v>
      </c>
      <c r="H47" s="38">
        <f t="shared" si="10"/>
        <v>0</v>
      </c>
      <c r="I47" s="38">
        <f t="shared" si="11"/>
        <v>64</v>
      </c>
      <c r="J47" s="39">
        <f t="shared" si="12"/>
        <v>86</v>
      </c>
      <c r="K47" s="49"/>
      <c r="L47" s="57"/>
      <c r="M47" s="553"/>
      <c r="N47" s="551"/>
      <c r="O47" s="51"/>
      <c r="P47" s="57"/>
      <c r="Q47" s="39"/>
      <c r="R47" s="552"/>
      <c r="S47" s="37"/>
      <c r="T47" s="57"/>
      <c r="U47" s="39"/>
      <c r="V47" s="215"/>
      <c r="W47" s="37"/>
      <c r="X47" s="57"/>
      <c r="Y47" s="39"/>
      <c r="Z47" s="301"/>
      <c r="AA47" s="37"/>
      <c r="AB47" s="57"/>
      <c r="AC47" s="39">
        <v>4</v>
      </c>
      <c r="AD47" s="537">
        <v>5</v>
      </c>
      <c r="AE47" s="49"/>
      <c r="AF47" s="57"/>
      <c r="AG47" s="52"/>
      <c r="AH47" s="372"/>
      <c r="AI47" s="49"/>
      <c r="AJ47" s="57"/>
      <c r="AK47" s="39"/>
      <c r="AL47" s="373"/>
      <c r="AM47" s="37"/>
      <c r="AN47" s="38"/>
      <c r="AO47" s="39"/>
      <c r="AP47" s="15"/>
      <c r="AQ47" s="373">
        <v>5</v>
      </c>
      <c r="AR47" s="55"/>
      <c r="AS47" s="339"/>
      <c r="AT47" s="339"/>
      <c r="AU47" s="21"/>
      <c r="AV47" s="21"/>
    </row>
    <row r="48" spans="1:48" s="19" customFormat="1" ht="21" x14ac:dyDescent="0.35">
      <c r="A48" s="59" t="s">
        <v>315</v>
      </c>
      <c r="B48" s="54" t="s">
        <v>322</v>
      </c>
      <c r="C48" s="374" t="s">
        <v>217</v>
      </c>
      <c r="D48" s="55">
        <v>5</v>
      </c>
      <c r="E48" s="15">
        <f t="shared" si="2"/>
        <v>150</v>
      </c>
      <c r="F48" s="37">
        <f>G48+H48+I48</f>
        <v>64</v>
      </c>
      <c r="G48" s="38">
        <f t="shared" si="9"/>
        <v>0</v>
      </c>
      <c r="H48" s="38">
        <f t="shared" si="10"/>
        <v>0</v>
      </c>
      <c r="I48" s="38">
        <f t="shared" si="11"/>
        <v>64</v>
      </c>
      <c r="J48" s="39">
        <f t="shared" si="12"/>
        <v>86</v>
      </c>
      <c r="K48" s="49"/>
      <c r="L48" s="57"/>
      <c r="M48" s="553"/>
      <c r="N48" s="551"/>
      <c r="O48" s="51"/>
      <c r="P48" s="57"/>
      <c r="Q48" s="39"/>
      <c r="R48" s="552"/>
      <c r="S48" s="37"/>
      <c r="T48" s="57"/>
      <c r="U48" s="39"/>
      <c r="V48" s="215"/>
      <c r="W48" s="37"/>
      <c r="X48" s="57"/>
      <c r="Y48" s="39"/>
      <c r="Z48" s="301"/>
      <c r="AA48" s="37"/>
      <c r="AB48" s="57"/>
      <c r="AC48" s="39">
        <v>4</v>
      </c>
      <c r="AD48" s="538"/>
      <c r="AE48" s="49"/>
      <c r="AF48" s="57"/>
      <c r="AG48" s="52"/>
      <c r="AH48" s="372"/>
      <c r="AI48" s="49"/>
      <c r="AJ48" s="57"/>
      <c r="AK48" s="39"/>
      <c r="AL48" s="373"/>
      <c r="AM48" s="37"/>
      <c r="AN48" s="38"/>
      <c r="AO48" s="39"/>
      <c r="AP48" s="15"/>
      <c r="AQ48" s="373">
        <v>5</v>
      </c>
      <c r="AR48" s="55"/>
      <c r="AS48" s="339"/>
      <c r="AT48" s="339"/>
      <c r="AU48" s="21"/>
      <c r="AV48" s="21"/>
    </row>
    <row r="49" spans="1:48" s="19" customFormat="1" ht="21" x14ac:dyDescent="0.35">
      <c r="A49" s="59" t="s">
        <v>316</v>
      </c>
      <c r="B49" s="54" t="s">
        <v>313</v>
      </c>
      <c r="C49" s="374" t="s">
        <v>217</v>
      </c>
      <c r="D49" s="55">
        <v>5</v>
      </c>
      <c r="E49" s="15">
        <f t="shared" si="2"/>
        <v>150</v>
      </c>
      <c r="F49" s="37">
        <f>G49+H49+I49</f>
        <v>64</v>
      </c>
      <c r="G49" s="38">
        <f t="shared" si="9"/>
        <v>32</v>
      </c>
      <c r="H49" s="38">
        <f t="shared" si="10"/>
        <v>32</v>
      </c>
      <c r="I49" s="38">
        <f t="shared" si="11"/>
        <v>0</v>
      </c>
      <c r="J49" s="39">
        <f t="shared" si="12"/>
        <v>86</v>
      </c>
      <c r="K49" s="49"/>
      <c r="L49" s="57"/>
      <c r="M49" s="553"/>
      <c r="N49" s="551"/>
      <c r="O49" s="51"/>
      <c r="P49" s="57"/>
      <c r="Q49" s="39"/>
      <c r="R49" s="552"/>
      <c r="S49" s="37"/>
      <c r="T49" s="57"/>
      <c r="U49" s="39"/>
      <c r="V49" s="215"/>
      <c r="W49" s="37"/>
      <c r="X49" s="57"/>
      <c r="Y49" s="39"/>
      <c r="Z49" s="301"/>
      <c r="AA49" s="37"/>
      <c r="AB49" s="57"/>
      <c r="AC49" s="39"/>
      <c r="AD49" s="373"/>
      <c r="AE49" s="49">
        <v>2</v>
      </c>
      <c r="AF49" s="57">
        <v>2</v>
      </c>
      <c r="AG49" s="52"/>
      <c r="AH49" s="537">
        <v>5</v>
      </c>
      <c r="AI49" s="49"/>
      <c r="AJ49" s="57"/>
      <c r="AK49" s="39"/>
      <c r="AL49" s="373"/>
      <c r="AM49" s="37"/>
      <c r="AN49" s="38"/>
      <c r="AO49" s="39"/>
      <c r="AP49" s="15"/>
      <c r="AQ49" s="373">
        <v>6</v>
      </c>
      <c r="AR49" s="55"/>
      <c r="AS49" s="339"/>
      <c r="AT49" s="339"/>
      <c r="AU49" s="21"/>
      <c r="AV49" s="21"/>
    </row>
    <row r="50" spans="1:48" s="19" customFormat="1" ht="21.75" thickBot="1" x14ac:dyDescent="0.4">
      <c r="A50" s="59" t="s">
        <v>317</v>
      </c>
      <c r="B50" s="54" t="s">
        <v>321</v>
      </c>
      <c r="C50" s="374" t="s">
        <v>217</v>
      </c>
      <c r="D50" s="55">
        <v>5</v>
      </c>
      <c r="E50" s="15">
        <f t="shared" si="2"/>
        <v>150</v>
      </c>
      <c r="F50" s="37">
        <f>G50+H50+I50</f>
        <v>64</v>
      </c>
      <c r="G50" s="38">
        <f t="shared" si="9"/>
        <v>32</v>
      </c>
      <c r="H50" s="38">
        <f t="shared" si="10"/>
        <v>32</v>
      </c>
      <c r="I50" s="38">
        <f t="shared" si="11"/>
        <v>0</v>
      </c>
      <c r="J50" s="39">
        <f t="shared" si="12"/>
        <v>86</v>
      </c>
      <c r="K50" s="49"/>
      <c r="L50" s="57"/>
      <c r="M50" s="553"/>
      <c r="N50" s="551"/>
      <c r="O50" s="51"/>
      <c r="P50" s="57"/>
      <c r="Q50" s="39"/>
      <c r="R50" s="552"/>
      <c r="S50" s="37"/>
      <c r="T50" s="57"/>
      <c r="U50" s="39"/>
      <c r="V50" s="215"/>
      <c r="W50" s="37"/>
      <c r="X50" s="57"/>
      <c r="Y50" s="39"/>
      <c r="Z50" s="301"/>
      <c r="AA50" s="37"/>
      <c r="AB50" s="57"/>
      <c r="AC50" s="39"/>
      <c r="AD50" s="373"/>
      <c r="AE50" s="49">
        <v>2</v>
      </c>
      <c r="AF50" s="57">
        <v>2</v>
      </c>
      <c r="AG50" s="52"/>
      <c r="AH50" s="538"/>
      <c r="AI50" s="49"/>
      <c r="AJ50" s="57"/>
      <c r="AK50" s="39"/>
      <c r="AL50" s="373"/>
      <c r="AM50" s="37"/>
      <c r="AN50" s="38"/>
      <c r="AO50" s="39"/>
      <c r="AP50" s="15"/>
      <c r="AQ50" s="373">
        <v>6</v>
      </c>
      <c r="AR50" s="55"/>
      <c r="AS50" s="339"/>
      <c r="AT50" s="339"/>
      <c r="AU50" s="21"/>
      <c r="AV50" s="21"/>
    </row>
    <row r="51" spans="1:48" ht="20.25" thickBot="1" x14ac:dyDescent="0.4">
      <c r="A51" s="1"/>
      <c r="B51" s="2" t="s">
        <v>203</v>
      </c>
      <c r="C51" s="3"/>
      <c r="D51" s="309"/>
      <c r="E51" s="309"/>
      <c r="F51" s="309"/>
      <c r="G51" s="309"/>
      <c r="H51" s="309"/>
      <c r="I51" s="309"/>
      <c r="J51" s="309"/>
      <c r="K51" s="490">
        <f>SUM(K23:M50)</f>
        <v>0</v>
      </c>
      <c r="L51" s="491"/>
      <c r="M51" s="492"/>
      <c r="N51" s="378">
        <f>SUM(N29:N50)+N25+N17</f>
        <v>0</v>
      </c>
      <c r="O51" s="490">
        <f>SUM(O23:Q50)</f>
        <v>4</v>
      </c>
      <c r="P51" s="491"/>
      <c r="Q51" s="492"/>
      <c r="R51" s="351">
        <f>SUM(R29:R50)</f>
        <v>5</v>
      </c>
      <c r="S51" s="490">
        <f>SUM(S23:U50)</f>
        <v>4</v>
      </c>
      <c r="T51" s="491"/>
      <c r="U51" s="492"/>
      <c r="V51" s="341">
        <f>SUM(V29:V50)</f>
        <v>4</v>
      </c>
      <c r="W51" s="490">
        <f>SUM(W23:Y50)</f>
        <v>22</v>
      </c>
      <c r="X51" s="491"/>
      <c r="Y51" s="492"/>
      <c r="Z51" s="341">
        <f>SUM(Z29:Z50)</f>
        <v>10</v>
      </c>
      <c r="AA51" s="469"/>
      <c r="AB51" s="470"/>
      <c r="AC51" s="471"/>
      <c r="AD51" s="340">
        <f>SUM(AD29:AD50)</f>
        <v>25</v>
      </c>
      <c r="AE51" s="490"/>
      <c r="AF51" s="491"/>
      <c r="AG51" s="492"/>
      <c r="AH51" s="340">
        <f>SUM(AH29:AH50)</f>
        <v>15</v>
      </c>
      <c r="AI51" s="490"/>
      <c r="AJ51" s="491"/>
      <c r="AK51" s="492"/>
      <c r="AL51" s="340">
        <f>SUM(AL29:AL45)</f>
        <v>20</v>
      </c>
      <c r="AM51" s="490"/>
      <c r="AN51" s="491"/>
      <c r="AO51" s="492"/>
      <c r="AP51" s="340">
        <f>SUM(AP29:AP50)</f>
        <v>0</v>
      </c>
      <c r="AQ51" s="199"/>
      <c r="AR51" s="199"/>
      <c r="AS51" s="309"/>
      <c r="AT51" s="4"/>
    </row>
    <row r="52" spans="1:48" ht="20.25" x14ac:dyDescent="0.3">
      <c r="A52" s="22"/>
      <c r="B52" s="22" t="s">
        <v>212</v>
      </c>
      <c r="C52" s="19"/>
      <c r="D52" s="22"/>
      <c r="E52" s="22" t="s">
        <v>214</v>
      </c>
      <c r="F52" s="23"/>
      <c r="G52" s="23"/>
      <c r="H52" s="19"/>
      <c r="I52" s="23"/>
      <c r="J52" s="23"/>
      <c r="K52" s="23"/>
      <c r="L52" s="23"/>
      <c r="M52" s="19"/>
      <c r="N52" s="23"/>
      <c r="O52" s="559"/>
      <c r="P52" s="22"/>
      <c r="Q52" s="23"/>
      <c r="R52" s="23"/>
      <c r="S52" s="22"/>
      <c r="T52" s="23"/>
      <c r="U52" s="23"/>
      <c r="V52" s="23"/>
      <c r="W52" s="19"/>
      <c r="X52" s="19"/>
      <c r="Y52" s="22" t="s">
        <v>198</v>
      </c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0"/>
      <c r="AL52" s="19"/>
      <c r="AM52" s="19"/>
      <c r="AN52" s="19"/>
      <c r="AO52" s="19"/>
      <c r="AP52" s="19"/>
      <c r="AQ52" s="19"/>
      <c r="AR52" s="19"/>
      <c r="AS52" s="19"/>
      <c r="AT52" s="19"/>
    </row>
    <row r="53" spans="1:48" ht="20.25" x14ac:dyDescent="0.3">
      <c r="A53" s="22"/>
      <c r="B53" s="22" t="s">
        <v>78</v>
      </c>
      <c r="C53" s="19"/>
      <c r="D53" s="22"/>
      <c r="E53" s="22" t="s">
        <v>79</v>
      </c>
      <c r="F53" s="23"/>
      <c r="G53" s="23"/>
      <c r="H53" s="19"/>
      <c r="I53" s="23"/>
      <c r="J53" s="23"/>
      <c r="K53" s="23"/>
      <c r="L53" s="23"/>
      <c r="M53" s="19"/>
      <c r="N53" s="23"/>
      <c r="O53" s="559"/>
      <c r="P53" s="22"/>
      <c r="Q53" s="23"/>
      <c r="R53" s="23"/>
      <c r="S53" s="22"/>
      <c r="T53" s="23"/>
      <c r="U53" s="23"/>
      <c r="V53" s="23"/>
      <c r="W53" s="19"/>
      <c r="X53" s="19"/>
      <c r="Y53" s="22" t="s">
        <v>80</v>
      </c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20"/>
      <c r="AL53" s="19"/>
      <c r="AM53" s="19"/>
      <c r="AN53" s="19"/>
      <c r="AO53" s="19"/>
      <c r="AP53" s="19"/>
      <c r="AQ53" s="19"/>
      <c r="AR53" s="19"/>
      <c r="AS53" s="19"/>
      <c r="AT53" s="19"/>
    </row>
    <row r="54" spans="1:48" ht="20.25" x14ac:dyDescent="0.3">
      <c r="A54" s="22"/>
      <c r="B54" s="22" t="s">
        <v>213</v>
      </c>
      <c r="C54" s="19"/>
      <c r="D54" s="22"/>
      <c r="E54" s="22" t="s">
        <v>215</v>
      </c>
      <c r="F54" s="23"/>
      <c r="G54" s="23"/>
      <c r="H54" s="19"/>
      <c r="I54" s="23"/>
      <c r="J54" s="23"/>
      <c r="K54" s="23"/>
      <c r="L54" s="23"/>
      <c r="M54" s="19"/>
      <c r="N54" s="23"/>
      <c r="O54" s="559"/>
      <c r="P54" s="22"/>
      <c r="Q54" s="23"/>
      <c r="R54" s="23"/>
      <c r="S54" s="22"/>
      <c r="T54" s="23"/>
      <c r="U54" s="23"/>
      <c r="V54" s="23"/>
      <c r="W54" s="19"/>
      <c r="X54" s="19"/>
      <c r="Y54" s="22" t="s">
        <v>199</v>
      </c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20"/>
      <c r="AL54" s="19"/>
      <c r="AM54" s="19"/>
      <c r="AN54" s="19"/>
      <c r="AO54" s="19"/>
      <c r="AP54" s="19"/>
      <c r="AQ54" s="19"/>
      <c r="AR54" s="19"/>
      <c r="AS54" s="19"/>
      <c r="AT54" s="19"/>
    </row>
  </sheetData>
  <dataConsolidate link="1"/>
  <mergeCells count="85">
    <mergeCell ref="AH49:AH50"/>
    <mergeCell ref="AD47:AD48"/>
    <mergeCell ref="AD43:AD45"/>
    <mergeCell ref="Z43:Z45"/>
    <mergeCell ref="AL44:AL46"/>
    <mergeCell ref="AJ8:AJ9"/>
    <mergeCell ref="AE51:AG51"/>
    <mergeCell ref="AI51:AK51"/>
    <mergeCell ref="AM51:AO51"/>
    <mergeCell ref="K51:M51"/>
    <mergeCell ref="O51:Q51"/>
    <mergeCell ref="S51:U51"/>
    <mergeCell ref="W51:Y51"/>
    <mergeCell ref="AA51:AC51"/>
    <mergeCell ref="AE8:AE9"/>
    <mergeCell ref="B10:AT10"/>
    <mergeCell ref="AP8:AP9"/>
    <mergeCell ref="AQ8:AQ9"/>
    <mergeCell ref="AR8:AR9"/>
    <mergeCell ref="AS8:AS9"/>
    <mergeCell ref="AT8:AT9"/>
    <mergeCell ref="AK8:AK9"/>
    <mergeCell ref="AL8:AL9"/>
    <mergeCell ref="AM8:AM9"/>
    <mergeCell ref="AN8:AN9"/>
    <mergeCell ref="AO8:AO9"/>
    <mergeCell ref="AF8:AF9"/>
    <mergeCell ref="AG8:AG9"/>
    <mergeCell ref="AH8:AH9"/>
    <mergeCell ref="AI8:AI9"/>
    <mergeCell ref="Z8:Z9"/>
    <mergeCell ref="AA8:AA9"/>
    <mergeCell ref="AB8:AB9"/>
    <mergeCell ref="AC8:AC9"/>
    <mergeCell ref="AD8:AD9"/>
    <mergeCell ref="U8:U9"/>
    <mergeCell ref="V8:V9"/>
    <mergeCell ref="W8:W9"/>
    <mergeCell ref="X8:X9"/>
    <mergeCell ref="Y8:Y9"/>
    <mergeCell ref="K8:K9"/>
    <mergeCell ref="S7:V7"/>
    <mergeCell ref="W7:Z7"/>
    <mergeCell ref="AA7:AD7"/>
    <mergeCell ref="AE7:AH7"/>
    <mergeCell ref="K7:N7"/>
    <mergeCell ref="O7:R7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K6:R6"/>
    <mergeCell ref="S6:Z6"/>
    <mergeCell ref="AA6:AH6"/>
    <mergeCell ref="AI6:AP6"/>
    <mergeCell ref="AQ6:AT7"/>
    <mergeCell ref="AM7:AP7"/>
    <mergeCell ref="AI7:AL7"/>
    <mergeCell ref="A6:A9"/>
    <mergeCell ref="B6:B9"/>
    <mergeCell ref="C6:C9"/>
    <mergeCell ref="D6:E8"/>
    <mergeCell ref="F6:J6"/>
    <mergeCell ref="G8:G9"/>
    <mergeCell ref="H8:H9"/>
    <mergeCell ref="I8:I9"/>
    <mergeCell ref="F7:F9"/>
    <mergeCell ref="G7:I7"/>
    <mergeCell ref="J7:J9"/>
    <mergeCell ref="AF15:AF16"/>
    <mergeCell ref="AG15:AG16"/>
    <mergeCell ref="A11:B11"/>
    <mergeCell ref="A27:B27"/>
    <mergeCell ref="A19:B19"/>
    <mergeCell ref="B18:AT18"/>
    <mergeCell ref="B26:AT26"/>
    <mergeCell ref="AD15:AD16"/>
    <mergeCell ref="AQ15:AQ16"/>
    <mergeCell ref="Z23:Z24"/>
    <mergeCell ref="AE15:AE16"/>
  </mergeCells>
  <printOptions horizontalCentered="1" verticalCentered="1" gridLinesSet="0"/>
  <pageMargins left="0" right="0" top="0.59055118110236227" bottom="0" header="0.19685039370078741" footer="0"/>
  <pageSetup paperSize="9" scale="42" fitToWidth="420" fitToHeight="297" orientation="landscape" blackAndWhite="1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3"/>
  <sheetViews>
    <sheetView view="pageBreakPreview" topLeftCell="A9" zoomScaleNormal="100" zoomScaleSheetLayoutView="100" workbookViewId="0">
      <selection activeCell="Z9" sqref="Z9"/>
    </sheetView>
  </sheetViews>
  <sheetFormatPr defaultRowHeight="12.75" x14ac:dyDescent="0.2"/>
  <cols>
    <col min="1" max="1" width="3" style="126" customWidth="1"/>
    <col min="2" max="22" width="2.5703125" style="126" customWidth="1"/>
    <col min="23" max="23" width="2.7109375" style="126" customWidth="1"/>
    <col min="24" max="24" width="2.5703125" style="126" customWidth="1"/>
    <col min="25" max="25" width="3.5703125" style="126" customWidth="1"/>
    <col min="26" max="31" width="2.5703125" style="126" customWidth="1"/>
    <col min="32" max="32" width="3" style="126" customWidth="1"/>
    <col min="33" max="33" width="2.5703125" style="126" customWidth="1"/>
    <col min="34" max="34" width="3.140625" style="126" customWidth="1"/>
    <col min="35" max="38" width="2.5703125" style="126" customWidth="1"/>
    <col min="39" max="39" width="2.42578125" style="126" customWidth="1"/>
    <col min="40" max="42" width="2.5703125" style="126" customWidth="1"/>
    <col min="43" max="43" width="3.28515625" style="126" customWidth="1"/>
    <col min="44" max="44" width="2.7109375" style="126" customWidth="1"/>
    <col min="45" max="49" width="2.5703125" style="126" customWidth="1"/>
    <col min="50" max="50" width="2.85546875" style="126" customWidth="1"/>
    <col min="51" max="53" width="2.5703125" style="126" customWidth="1"/>
    <col min="54" max="54" width="4" style="126" customWidth="1"/>
    <col min="55" max="55" width="5.140625" style="126" customWidth="1"/>
    <col min="56" max="56" width="3.7109375" style="126" customWidth="1"/>
    <col min="57" max="57" width="3.140625" style="126" customWidth="1"/>
    <col min="58" max="58" width="4.42578125" style="126" customWidth="1"/>
    <col min="59" max="59" width="4.140625" style="126" customWidth="1"/>
    <col min="60" max="60" width="3.7109375" style="126" customWidth="1"/>
    <col min="61" max="16384" width="9.140625" style="126"/>
  </cols>
  <sheetData>
    <row r="1" spans="1:62" s="73" customFormat="1" ht="33" customHeight="1" x14ac:dyDescent="0.2">
      <c r="A1" s="386" t="s">
        <v>89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  <c r="BC1" s="386"/>
      <c r="BD1" s="386"/>
      <c r="BE1" s="386"/>
      <c r="BF1" s="386"/>
      <c r="BG1" s="386"/>
      <c r="BH1" s="386"/>
      <c r="BI1" s="89"/>
    </row>
    <row r="2" spans="1:62" s="73" customFormat="1" ht="35.25" customHeight="1" x14ac:dyDescent="0.25">
      <c r="A2" s="392" t="s">
        <v>90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F2" s="392"/>
      <c r="BG2" s="392"/>
      <c r="BH2" s="392"/>
      <c r="BI2" s="90"/>
    </row>
    <row r="3" spans="1:62" s="73" customFormat="1" ht="37.5" customHeight="1" x14ac:dyDescent="0.2">
      <c r="A3" s="393" t="s">
        <v>91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  <c r="BG3" s="393"/>
      <c r="BH3" s="393"/>
    </row>
    <row r="4" spans="1:62" s="73" customFormat="1" ht="25.5" customHeight="1" x14ac:dyDescent="0.2">
      <c r="A4" s="391" t="s">
        <v>120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  <c r="Z4" s="391"/>
      <c r="AA4" s="391"/>
      <c r="AB4" s="391"/>
      <c r="AC4" s="391"/>
      <c r="AD4" s="391"/>
      <c r="AE4" s="391"/>
      <c r="AF4" s="391"/>
      <c r="AG4" s="391"/>
      <c r="AH4" s="391"/>
      <c r="AI4" s="391"/>
      <c r="AJ4" s="391"/>
      <c r="AK4" s="391"/>
      <c r="AL4" s="391"/>
      <c r="AM4" s="391"/>
      <c r="AN4" s="391"/>
      <c r="AO4" s="391"/>
      <c r="AP4" s="391"/>
      <c r="AQ4" s="391"/>
      <c r="AR4" s="391"/>
      <c r="AS4" s="391"/>
      <c r="AT4" s="391"/>
      <c r="AU4" s="391"/>
      <c r="AV4" s="391"/>
      <c r="AW4" s="391"/>
      <c r="AX4" s="391"/>
      <c r="AY4" s="391"/>
      <c r="AZ4" s="391"/>
      <c r="BA4" s="391"/>
      <c r="BB4" s="391"/>
      <c r="BC4" s="391"/>
      <c r="BD4" s="391"/>
      <c r="BE4" s="391"/>
      <c r="BF4" s="391"/>
      <c r="BG4" s="391"/>
      <c r="BH4" s="391"/>
      <c r="BI4" s="91"/>
    </row>
    <row r="5" spans="1:62" s="73" customFormat="1" ht="14.25" customHeight="1" x14ac:dyDescent="0.2">
      <c r="A5" s="92"/>
      <c r="B5" s="92"/>
      <c r="C5" s="93"/>
      <c r="D5" s="92"/>
      <c r="E5" s="92"/>
      <c r="F5" s="92"/>
      <c r="G5" s="94"/>
      <c r="H5" s="95"/>
      <c r="I5" s="95"/>
      <c r="J5" s="95"/>
      <c r="K5" s="95"/>
      <c r="L5" s="95"/>
      <c r="M5" s="96"/>
      <c r="N5" s="95"/>
      <c r="O5" s="95"/>
      <c r="P5" s="95"/>
      <c r="Q5" s="95"/>
      <c r="R5" s="95"/>
      <c r="S5" s="95"/>
      <c r="T5" s="95"/>
      <c r="U5" s="95"/>
      <c r="V5" s="95"/>
      <c r="W5" s="95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95"/>
      <c r="AS5" s="91"/>
      <c r="AT5" s="91"/>
      <c r="AU5" s="91"/>
      <c r="AV5" s="98"/>
      <c r="AW5" s="98"/>
      <c r="AX5" s="98"/>
      <c r="AY5" s="92"/>
      <c r="AZ5" s="92"/>
      <c r="BA5" s="92"/>
      <c r="BB5" s="99"/>
      <c r="BC5" s="99"/>
      <c r="BD5" s="99"/>
      <c r="BE5" s="99"/>
      <c r="BF5" s="99"/>
      <c r="BG5" s="99"/>
      <c r="BH5" s="99"/>
      <c r="BI5" s="91"/>
    </row>
    <row r="6" spans="1:62" s="73" customFormat="1" ht="16.5" customHeight="1" x14ac:dyDescent="0.25">
      <c r="A6" s="390" t="s">
        <v>121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84" t="s">
        <v>208</v>
      </c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320"/>
      <c r="AV6" s="320"/>
      <c r="AW6" s="85"/>
      <c r="AX6" s="85"/>
      <c r="AY6" s="85"/>
      <c r="BJ6" s="91"/>
    </row>
    <row r="7" spans="1:62" s="73" customFormat="1" ht="16.5" customHeight="1" x14ac:dyDescent="0.25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366"/>
      <c r="N7" s="106"/>
      <c r="O7" s="104"/>
      <c r="P7" s="366"/>
      <c r="Q7" s="366"/>
      <c r="R7" s="366"/>
      <c r="S7" s="366"/>
      <c r="T7" s="366"/>
      <c r="U7" s="366"/>
      <c r="V7" s="366"/>
      <c r="W7" s="107"/>
      <c r="X7" s="366"/>
      <c r="Y7" s="366"/>
      <c r="Z7" s="88"/>
      <c r="AA7" s="321"/>
      <c r="AB7" s="113"/>
      <c r="AC7" s="114" t="s">
        <v>209</v>
      </c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320"/>
      <c r="AV7" s="322"/>
      <c r="AW7" s="88"/>
      <c r="AX7" s="88"/>
      <c r="AY7" s="88"/>
      <c r="BJ7" s="91"/>
    </row>
    <row r="8" spans="1:62" s="73" customFormat="1" ht="16.5" customHeight="1" x14ac:dyDescent="0.25">
      <c r="A8" s="103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366"/>
      <c r="N8" s="106"/>
      <c r="O8" s="104"/>
      <c r="P8" s="366"/>
      <c r="Q8" s="366"/>
      <c r="R8" s="366"/>
      <c r="S8" s="366"/>
      <c r="T8" s="366"/>
      <c r="U8" s="366"/>
      <c r="V8" s="366"/>
      <c r="W8" s="107"/>
      <c r="X8" s="366"/>
      <c r="Y8" s="366"/>
      <c r="Z8" s="88"/>
      <c r="AA8" s="321"/>
      <c r="AB8" s="113"/>
      <c r="AC8" s="114" t="s">
        <v>210</v>
      </c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320"/>
      <c r="AV8" s="322"/>
      <c r="AW8" s="88"/>
      <c r="AX8" s="88"/>
      <c r="AY8" s="88"/>
      <c r="BE8" s="73" t="s">
        <v>1</v>
      </c>
      <c r="BJ8" s="91"/>
    </row>
    <row r="9" spans="1:62" s="73" customFormat="1" ht="16.5" customHeight="1" x14ac:dyDescent="0.25">
      <c r="A9" s="390" t="s">
        <v>64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0"/>
      <c r="Z9" s="323" t="s">
        <v>326</v>
      </c>
      <c r="AA9" s="324"/>
      <c r="AB9" s="324"/>
      <c r="AC9" s="88"/>
      <c r="AD9" s="324"/>
      <c r="AE9" s="324"/>
      <c r="AF9" s="324"/>
      <c r="AG9" s="324"/>
      <c r="AH9" s="324"/>
      <c r="AI9" s="324"/>
      <c r="AJ9" s="324"/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2"/>
      <c r="AV9" s="322"/>
      <c r="AW9" s="88"/>
      <c r="AX9" s="88"/>
      <c r="AY9" s="88"/>
      <c r="BA9" s="109"/>
      <c r="BJ9" s="72"/>
    </row>
    <row r="10" spans="1:62" s="73" customFormat="1" ht="16.5" customHeight="1" x14ac:dyDescent="0.25">
      <c r="A10" s="366"/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58"/>
      <c r="AA10" s="113"/>
      <c r="AB10" s="113"/>
      <c r="AC10" s="85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320"/>
      <c r="AV10" s="320"/>
      <c r="AW10" s="85"/>
      <c r="AX10" s="85"/>
      <c r="AY10" s="85"/>
      <c r="BA10" s="109"/>
      <c r="BJ10" s="72"/>
    </row>
    <row r="11" spans="1:62" s="73" customFormat="1" ht="16.5" customHeight="1" x14ac:dyDescent="0.25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6"/>
      <c r="N11" s="106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84" t="s">
        <v>211</v>
      </c>
      <c r="AA11" s="85"/>
      <c r="AB11" s="85"/>
      <c r="AC11" s="85"/>
      <c r="AD11" s="85"/>
      <c r="AE11" s="85"/>
      <c r="AF11" s="85"/>
      <c r="AG11" s="85"/>
      <c r="AH11" s="85"/>
      <c r="AI11" s="85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2"/>
      <c r="AV11" s="102"/>
      <c r="AW11" s="85"/>
      <c r="AX11" s="85"/>
      <c r="AY11" s="85"/>
      <c r="BJ11" s="91"/>
    </row>
    <row r="12" spans="1:62" s="73" customFormat="1" ht="16.5" customHeight="1" x14ac:dyDescent="0.25">
      <c r="A12" s="103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6"/>
      <c r="N12" s="106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87" t="s">
        <v>119</v>
      </c>
      <c r="AA12" s="88"/>
      <c r="AB12" s="88"/>
      <c r="AC12" s="88"/>
      <c r="AD12" s="88"/>
      <c r="AE12" s="88"/>
      <c r="AF12" s="88"/>
      <c r="AG12" s="88"/>
      <c r="AH12" s="88"/>
      <c r="AI12" s="88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108"/>
      <c r="AV12" s="108"/>
      <c r="AW12" s="88"/>
      <c r="AX12" s="88"/>
      <c r="AY12" s="88"/>
      <c r="BJ12" s="91"/>
    </row>
    <row r="13" spans="1:62" s="73" customFormat="1" ht="16.5" customHeight="1" x14ac:dyDescent="0.25">
      <c r="A13" s="10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6"/>
      <c r="N13" s="106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87"/>
      <c r="AA13" s="88"/>
      <c r="AB13" s="88"/>
      <c r="AC13" s="88"/>
      <c r="AD13" s="88"/>
      <c r="AE13" s="88"/>
      <c r="AF13" s="88"/>
      <c r="AG13" s="88"/>
      <c r="AH13" s="88"/>
      <c r="AI13" s="88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108"/>
      <c r="AV13" s="108"/>
      <c r="AW13" s="88"/>
      <c r="AX13" s="88"/>
      <c r="AY13" s="88"/>
      <c r="BJ13" s="91"/>
    </row>
    <row r="14" spans="1:62" s="73" customFormat="1" ht="14.25" customHeight="1" x14ac:dyDescent="0.25">
      <c r="A14" s="390" t="s">
        <v>106</v>
      </c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  <c r="V14" s="390"/>
      <c r="W14" s="390"/>
      <c r="X14" s="390"/>
      <c r="Y14" s="390"/>
      <c r="Z14" s="87" t="s">
        <v>204</v>
      </c>
      <c r="AA14" s="88"/>
      <c r="AB14" s="88"/>
      <c r="AC14" s="111"/>
      <c r="AD14" s="112"/>
      <c r="AE14" s="113"/>
      <c r="AF14" s="113"/>
      <c r="AG14" s="113"/>
      <c r="AH14" s="113"/>
      <c r="AI14" s="113"/>
      <c r="AJ14" s="113"/>
      <c r="AK14" s="113"/>
      <c r="AL14" s="101"/>
      <c r="AM14" s="101"/>
      <c r="AN14" s="101"/>
      <c r="AO14" s="101"/>
      <c r="AP14" s="101"/>
      <c r="AQ14" s="101"/>
      <c r="AR14" s="101"/>
      <c r="AS14" s="101"/>
      <c r="AT14" s="101"/>
      <c r="AU14" s="102"/>
      <c r="AV14" s="108"/>
      <c r="AW14" s="88"/>
      <c r="AX14" s="88"/>
      <c r="AY14" s="88"/>
      <c r="BJ14" s="91"/>
    </row>
    <row r="15" spans="1:62" s="73" customFormat="1" ht="27.75" customHeight="1" x14ac:dyDescent="0.25">
      <c r="A15" s="394" t="s">
        <v>122</v>
      </c>
      <c r="B15" s="394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114" t="s">
        <v>205</v>
      </c>
      <c r="AA15" s="88"/>
      <c r="AB15" s="88"/>
      <c r="AC15" s="111"/>
      <c r="AD15" s="112"/>
      <c r="AE15" s="112"/>
      <c r="AF15" s="112"/>
      <c r="AG15" s="112"/>
      <c r="AH15" s="112"/>
      <c r="AI15" s="112"/>
      <c r="AJ15" s="112"/>
      <c r="AK15" s="112"/>
      <c r="AL15" s="110"/>
      <c r="AM15" s="110"/>
      <c r="AN15" s="110"/>
      <c r="AO15" s="110"/>
      <c r="AP15" s="110"/>
      <c r="AQ15" s="110"/>
      <c r="AR15" s="110"/>
      <c r="AS15" s="110"/>
      <c r="AT15" s="110"/>
      <c r="AU15" s="100"/>
      <c r="AV15" s="115"/>
      <c r="AW15" s="88"/>
      <c r="AX15" s="88"/>
      <c r="AY15" s="88"/>
      <c r="BJ15" s="91"/>
    </row>
    <row r="16" spans="1:62" s="73" customFormat="1" ht="16.5" customHeight="1" x14ac:dyDescent="0.25">
      <c r="A16" s="390" t="s">
        <v>107</v>
      </c>
      <c r="B16" s="390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X16" s="390"/>
      <c r="Y16" s="390"/>
      <c r="Z16" s="116" t="s">
        <v>206</v>
      </c>
      <c r="AA16" s="88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91"/>
      <c r="BA16" s="91"/>
      <c r="BB16" s="91"/>
      <c r="BC16" s="91"/>
      <c r="BD16" s="91"/>
      <c r="BE16" s="91"/>
      <c r="BF16" s="91"/>
      <c r="BG16" s="91"/>
      <c r="BH16" s="91"/>
      <c r="BI16" s="91"/>
    </row>
    <row r="17" spans="1:60" ht="12" customHeight="1" x14ac:dyDescent="0.4">
      <c r="A17" s="119"/>
      <c r="B17" s="119"/>
      <c r="C17" s="119"/>
      <c r="D17" s="119"/>
      <c r="E17" s="120"/>
      <c r="F17" s="121"/>
      <c r="G17" s="120"/>
      <c r="H17" s="119"/>
      <c r="I17" s="120"/>
      <c r="J17" s="120"/>
      <c r="K17" s="122"/>
      <c r="L17" s="123"/>
      <c r="M17" s="123"/>
      <c r="N17" s="123"/>
      <c r="O17" s="123"/>
      <c r="P17" s="119"/>
      <c r="Q17" s="119"/>
      <c r="R17" s="124"/>
      <c r="S17" s="119"/>
      <c r="T17" s="119"/>
      <c r="U17" s="119"/>
      <c r="V17" s="119"/>
      <c r="W17" s="119"/>
      <c r="X17" s="119"/>
      <c r="Y17" s="119"/>
      <c r="Z17" s="119"/>
      <c r="AA17" s="119"/>
      <c r="AB17" s="120"/>
      <c r="AC17" s="120"/>
      <c r="AD17" s="120"/>
      <c r="AE17" s="120"/>
      <c r="AF17" s="120"/>
      <c r="AG17" s="120"/>
      <c r="AH17" s="120"/>
      <c r="AI17" s="120"/>
      <c r="AJ17" s="120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</row>
    <row r="18" spans="1:60" s="127" customFormat="1" ht="37.5" customHeight="1" x14ac:dyDescent="0.2">
      <c r="A18" s="395" t="s">
        <v>123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  <c r="AF18" s="396"/>
      <c r="AG18" s="396"/>
      <c r="AH18" s="396"/>
      <c r="AI18" s="396"/>
      <c r="AJ18" s="396"/>
      <c r="AK18" s="396"/>
      <c r="AL18" s="396"/>
      <c r="AM18" s="396"/>
      <c r="AN18" s="396"/>
      <c r="AO18" s="396"/>
      <c r="AP18" s="396"/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  <c r="BA18" s="397"/>
      <c r="BB18" s="398" t="s">
        <v>129</v>
      </c>
      <c r="BC18" s="398"/>
      <c r="BD18" s="398"/>
      <c r="BE18" s="398"/>
      <c r="BF18" s="398"/>
      <c r="BG18" s="398"/>
      <c r="BH18" s="398"/>
    </row>
    <row r="19" spans="1:60" s="127" customFormat="1" ht="12.75" customHeight="1" x14ac:dyDescent="0.2">
      <c r="A19" s="406" t="s">
        <v>65</v>
      </c>
      <c r="B19" s="387" t="s">
        <v>92</v>
      </c>
      <c r="C19" s="388"/>
      <c r="D19" s="388"/>
      <c r="E19" s="388"/>
      <c r="F19" s="389"/>
      <c r="G19" s="387" t="s">
        <v>93</v>
      </c>
      <c r="H19" s="388"/>
      <c r="I19" s="388"/>
      <c r="J19" s="389"/>
      <c r="K19" s="387" t="s">
        <v>94</v>
      </c>
      <c r="L19" s="388"/>
      <c r="M19" s="388"/>
      <c r="N19" s="389"/>
      <c r="O19" s="387" t="s">
        <v>95</v>
      </c>
      <c r="P19" s="388"/>
      <c r="Q19" s="388"/>
      <c r="R19" s="388"/>
      <c r="S19" s="389"/>
      <c r="T19" s="387" t="s">
        <v>96</v>
      </c>
      <c r="U19" s="388"/>
      <c r="V19" s="388"/>
      <c r="W19" s="389"/>
      <c r="X19" s="387" t="s">
        <v>97</v>
      </c>
      <c r="Y19" s="388"/>
      <c r="Z19" s="388"/>
      <c r="AA19" s="389"/>
      <c r="AB19" s="387" t="s">
        <v>98</v>
      </c>
      <c r="AC19" s="388"/>
      <c r="AD19" s="388"/>
      <c r="AE19" s="388"/>
      <c r="AF19" s="389"/>
      <c r="AG19" s="387" t="s">
        <v>100</v>
      </c>
      <c r="AH19" s="388"/>
      <c r="AI19" s="388"/>
      <c r="AJ19" s="389"/>
      <c r="AK19" s="387" t="s">
        <v>99</v>
      </c>
      <c r="AL19" s="388"/>
      <c r="AM19" s="388"/>
      <c r="AN19" s="389"/>
      <c r="AO19" s="387" t="s">
        <v>101</v>
      </c>
      <c r="AP19" s="388"/>
      <c r="AQ19" s="388"/>
      <c r="AR19" s="389"/>
      <c r="AS19" s="387" t="s">
        <v>102</v>
      </c>
      <c r="AT19" s="388"/>
      <c r="AU19" s="388"/>
      <c r="AV19" s="388"/>
      <c r="AW19" s="389"/>
      <c r="AX19" s="387" t="s">
        <v>103</v>
      </c>
      <c r="AY19" s="388"/>
      <c r="AZ19" s="388"/>
      <c r="BA19" s="389"/>
      <c r="BB19" s="402" t="s">
        <v>115</v>
      </c>
      <c r="BC19" s="403" t="s">
        <v>131</v>
      </c>
      <c r="BD19" s="402" t="s">
        <v>116</v>
      </c>
      <c r="BE19" s="402" t="s">
        <v>117</v>
      </c>
      <c r="BF19" s="402" t="s">
        <v>132</v>
      </c>
      <c r="BG19" s="402" t="s">
        <v>130</v>
      </c>
      <c r="BH19" s="402" t="s">
        <v>118</v>
      </c>
    </row>
    <row r="20" spans="1:60" s="127" customFormat="1" x14ac:dyDescent="0.2">
      <c r="A20" s="407"/>
      <c r="B20" s="128" t="s">
        <v>0</v>
      </c>
      <c r="C20" s="128" t="s">
        <v>3</v>
      </c>
      <c r="D20" s="128" t="s">
        <v>4</v>
      </c>
      <c r="E20" s="128" t="s">
        <v>5</v>
      </c>
      <c r="F20" s="128" t="s">
        <v>6</v>
      </c>
      <c r="G20" s="128" t="s">
        <v>7</v>
      </c>
      <c r="H20" s="128" t="s">
        <v>8</v>
      </c>
      <c r="I20" s="128" t="s">
        <v>9</v>
      </c>
      <c r="J20" s="128" t="s">
        <v>10</v>
      </c>
      <c r="K20" s="128" t="s">
        <v>11</v>
      </c>
      <c r="L20" s="128" t="s">
        <v>12</v>
      </c>
      <c r="M20" s="128" t="s">
        <v>13</v>
      </c>
      <c r="N20" s="128" t="s">
        <v>14</v>
      </c>
      <c r="O20" s="128" t="s">
        <v>0</v>
      </c>
      <c r="P20" s="128" t="s">
        <v>3</v>
      </c>
      <c r="Q20" s="128" t="s">
        <v>4</v>
      </c>
      <c r="R20" s="128" t="s">
        <v>5</v>
      </c>
      <c r="S20" s="128" t="s">
        <v>6</v>
      </c>
      <c r="T20" s="128" t="s">
        <v>15</v>
      </c>
      <c r="U20" s="128" t="s">
        <v>16</v>
      </c>
      <c r="V20" s="128" t="s">
        <v>17</v>
      </c>
      <c r="W20" s="128" t="s">
        <v>18</v>
      </c>
      <c r="X20" s="128" t="s">
        <v>2</v>
      </c>
      <c r="Y20" s="128" t="s">
        <v>19</v>
      </c>
      <c r="Z20" s="128" t="s">
        <v>20</v>
      </c>
      <c r="AA20" s="128" t="s">
        <v>21</v>
      </c>
      <c r="AB20" s="128" t="s">
        <v>2</v>
      </c>
      <c r="AC20" s="128" t="s">
        <v>19</v>
      </c>
      <c r="AD20" s="128" t="s">
        <v>20</v>
      </c>
      <c r="AE20" s="128" t="s">
        <v>21</v>
      </c>
      <c r="AF20" s="128" t="s">
        <v>22</v>
      </c>
      <c r="AG20" s="128" t="s">
        <v>7</v>
      </c>
      <c r="AH20" s="128" t="s">
        <v>8</v>
      </c>
      <c r="AI20" s="128" t="s">
        <v>9</v>
      </c>
      <c r="AJ20" s="128" t="s">
        <v>10</v>
      </c>
      <c r="AK20" s="128" t="s">
        <v>2</v>
      </c>
      <c r="AL20" s="128" t="s">
        <v>23</v>
      </c>
      <c r="AM20" s="128" t="s">
        <v>24</v>
      </c>
      <c r="AN20" s="128" t="s">
        <v>25</v>
      </c>
      <c r="AO20" s="128" t="s">
        <v>0</v>
      </c>
      <c r="AP20" s="128" t="s">
        <v>3</v>
      </c>
      <c r="AQ20" s="128" t="s">
        <v>4</v>
      </c>
      <c r="AR20" s="128" t="s">
        <v>5</v>
      </c>
      <c r="AS20" s="128" t="s">
        <v>6</v>
      </c>
      <c r="AT20" s="128" t="s">
        <v>7</v>
      </c>
      <c r="AU20" s="128" t="s">
        <v>8</v>
      </c>
      <c r="AV20" s="128" t="s">
        <v>9</v>
      </c>
      <c r="AW20" s="128" t="s">
        <v>10</v>
      </c>
      <c r="AX20" s="128" t="s">
        <v>2</v>
      </c>
      <c r="AY20" s="128" t="s">
        <v>19</v>
      </c>
      <c r="AZ20" s="128" t="s">
        <v>20</v>
      </c>
      <c r="BA20" s="128" t="s">
        <v>21</v>
      </c>
      <c r="BB20" s="402"/>
      <c r="BC20" s="404"/>
      <c r="BD20" s="402"/>
      <c r="BE20" s="402"/>
      <c r="BF20" s="402"/>
      <c r="BG20" s="402"/>
      <c r="BH20" s="402"/>
    </row>
    <row r="21" spans="1:60" s="127" customFormat="1" x14ac:dyDescent="0.2">
      <c r="A21" s="407"/>
      <c r="B21" s="128" t="s">
        <v>26</v>
      </c>
      <c r="C21" s="128" t="s">
        <v>27</v>
      </c>
      <c r="D21" s="128" t="s">
        <v>28</v>
      </c>
      <c r="E21" s="128" t="s">
        <v>29</v>
      </c>
      <c r="F21" s="128" t="s">
        <v>15</v>
      </c>
      <c r="G21" s="128" t="s">
        <v>16</v>
      </c>
      <c r="H21" s="128" t="s">
        <v>17</v>
      </c>
      <c r="I21" s="128" t="s">
        <v>18</v>
      </c>
      <c r="J21" s="128" t="s">
        <v>2</v>
      </c>
      <c r="K21" s="128" t="s">
        <v>19</v>
      </c>
      <c r="L21" s="128" t="s">
        <v>20</v>
      </c>
      <c r="M21" s="128" t="s">
        <v>21</v>
      </c>
      <c r="N21" s="128" t="s">
        <v>22</v>
      </c>
      <c r="O21" s="128" t="s">
        <v>26</v>
      </c>
      <c r="P21" s="128" t="s">
        <v>27</v>
      </c>
      <c r="Q21" s="128" t="s">
        <v>28</v>
      </c>
      <c r="R21" s="128" t="s">
        <v>29</v>
      </c>
      <c r="S21" s="128" t="s">
        <v>30</v>
      </c>
      <c r="T21" s="128" t="s">
        <v>23</v>
      </c>
      <c r="U21" s="128" t="s">
        <v>24</v>
      </c>
      <c r="V21" s="128" t="s">
        <v>25</v>
      </c>
      <c r="W21" s="128" t="s">
        <v>0</v>
      </c>
      <c r="X21" s="128" t="s">
        <v>3</v>
      </c>
      <c r="Y21" s="128" t="s">
        <v>4</v>
      </c>
      <c r="Z21" s="128" t="s">
        <v>5</v>
      </c>
      <c r="AA21" s="128" t="s">
        <v>0</v>
      </c>
      <c r="AB21" s="128" t="s">
        <v>3</v>
      </c>
      <c r="AC21" s="128" t="s">
        <v>4</v>
      </c>
      <c r="AD21" s="128" t="s">
        <v>5</v>
      </c>
      <c r="AE21" s="128" t="s">
        <v>6</v>
      </c>
      <c r="AF21" s="128" t="s">
        <v>15</v>
      </c>
      <c r="AG21" s="128" t="s">
        <v>16</v>
      </c>
      <c r="AH21" s="128" t="s">
        <v>17</v>
      </c>
      <c r="AI21" s="128" t="s">
        <v>18</v>
      </c>
      <c r="AJ21" s="128" t="s">
        <v>11</v>
      </c>
      <c r="AK21" s="128" t="s">
        <v>12</v>
      </c>
      <c r="AL21" s="128" t="s">
        <v>13</v>
      </c>
      <c r="AM21" s="128" t="s">
        <v>14</v>
      </c>
      <c r="AN21" s="128" t="s">
        <v>31</v>
      </c>
      <c r="AO21" s="128" t="s">
        <v>26</v>
      </c>
      <c r="AP21" s="128" t="s">
        <v>27</v>
      </c>
      <c r="AQ21" s="128" t="s">
        <v>28</v>
      </c>
      <c r="AR21" s="128" t="s">
        <v>29</v>
      </c>
      <c r="AS21" s="128" t="s">
        <v>15</v>
      </c>
      <c r="AT21" s="128" t="s">
        <v>16</v>
      </c>
      <c r="AU21" s="128" t="s">
        <v>17</v>
      </c>
      <c r="AV21" s="128" t="s">
        <v>18</v>
      </c>
      <c r="AW21" s="128" t="s">
        <v>0</v>
      </c>
      <c r="AX21" s="128" t="s">
        <v>3</v>
      </c>
      <c r="AY21" s="128" t="s">
        <v>4</v>
      </c>
      <c r="AZ21" s="128" t="s">
        <v>5</v>
      </c>
      <c r="BA21" s="128" t="s">
        <v>31</v>
      </c>
      <c r="BB21" s="402"/>
      <c r="BC21" s="404"/>
      <c r="BD21" s="402"/>
      <c r="BE21" s="402"/>
      <c r="BF21" s="402"/>
      <c r="BG21" s="402"/>
      <c r="BH21" s="402"/>
    </row>
    <row r="22" spans="1:60" s="127" customFormat="1" ht="30.75" customHeight="1" x14ac:dyDescent="0.15">
      <c r="A22" s="408"/>
      <c r="B22" s="129">
        <v>1</v>
      </c>
      <c r="C22" s="129">
        <v>2</v>
      </c>
      <c r="D22" s="129">
        <v>3</v>
      </c>
      <c r="E22" s="129">
        <v>4</v>
      </c>
      <c r="F22" s="129">
        <v>5</v>
      </c>
      <c r="G22" s="129">
        <v>6</v>
      </c>
      <c r="H22" s="129">
        <v>7</v>
      </c>
      <c r="I22" s="129">
        <v>8</v>
      </c>
      <c r="J22" s="130">
        <v>9</v>
      </c>
      <c r="K22" s="129">
        <v>10</v>
      </c>
      <c r="L22" s="129">
        <v>11</v>
      </c>
      <c r="M22" s="129">
        <v>12</v>
      </c>
      <c r="N22" s="129">
        <v>13</v>
      </c>
      <c r="O22" s="129">
        <v>14</v>
      </c>
      <c r="P22" s="129">
        <v>15</v>
      </c>
      <c r="Q22" s="129">
        <v>16</v>
      </c>
      <c r="R22" s="129">
        <v>17</v>
      </c>
      <c r="S22" s="129">
        <v>18</v>
      </c>
      <c r="T22" s="129">
        <v>19</v>
      </c>
      <c r="U22" s="129">
        <v>20</v>
      </c>
      <c r="V22" s="129">
        <v>21</v>
      </c>
      <c r="W22" s="129">
        <v>22</v>
      </c>
      <c r="X22" s="129">
        <v>23</v>
      </c>
      <c r="Y22" s="129">
        <v>24</v>
      </c>
      <c r="Z22" s="129">
        <v>25</v>
      </c>
      <c r="AA22" s="129">
        <v>26</v>
      </c>
      <c r="AB22" s="129">
        <v>27</v>
      </c>
      <c r="AC22" s="129">
        <v>28</v>
      </c>
      <c r="AD22" s="129">
        <v>29</v>
      </c>
      <c r="AE22" s="129">
        <v>30</v>
      </c>
      <c r="AF22" s="129">
        <v>31</v>
      </c>
      <c r="AG22" s="129">
        <v>32</v>
      </c>
      <c r="AH22" s="129">
        <v>33</v>
      </c>
      <c r="AI22" s="129">
        <v>34</v>
      </c>
      <c r="AJ22" s="129">
        <v>35</v>
      </c>
      <c r="AK22" s="129">
        <v>36</v>
      </c>
      <c r="AL22" s="129">
        <v>37</v>
      </c>
      <c r="AM22" s="129">
        <v>38</v>
      </c>
      <c r="AN22" s="129">
        <v>39</v>
      </c>
      <c r="AO22" s="129">
        <v>40</v>
      </c>
      <c r="AP22" s="129">
        <v>41</v>
      </c>
      <c r="AQ22" s="129">
        <v>42</v>
      </c>
      <c r="AR22" s="129">
        <v>43</v>
      </c>
      <c r="AS22" s="129">
        <v>44</v>
      </c>
      <c r="AT22" s="129">
        <v>45</v>
      </c>
      <c r="AU22" s="129">
        <v>46</v>
      </c>
      <c r="AV22" s="129">
        <v>47</v>
      </c>
      <c r="AW22" s="129">
        <v>48</v>
      </c>
      <c r="AX22" s="129">
        <v>49</v>
      </c>
      <c r="AY22" s="129">
        <v>50</v>
      </c>
      <c r="AZ22" s="129">
        <v>51</v>
      </c>
      <c r="BA22" s="129">
        <v>52</v>
      </c>
      <c r="BB22" s="402"/>
      <c r="BC22" s="405"/>
      <c r="BD22" s="402"/>
      <c r="BE22" s="402"/>
      <c r="BF22" s="402"/>
      <c r="BG22" s="402"/>
      <c r="BH22" s="402"/>
    </row>
    <row r="23" spans="1:60" s="127" customFormat="1" ht="13.5" customHeight="1" x14ac:dyDescent="0.2">
      <c r="A23" s="131">
        <v>1</v>
      </c>
      <c r="B23" s="132"/>
      <c r="C23" s="132"/>
      <c r="D23" s="132"/>
      <c r="E23" s="132"/>
      <c r="F23" s="132"/>
      <c r="G23" s="132"/>
      <c r="H23" s="132"/>
      <c r="I23" s="133" t="s">
        <v>44</v>
      </c>
      <c r="J23" s="128"/>
      <c r="K23" s="134"/>
      <c r="L23" s="132"/>
      <c r="M23" s="132"/>
      <c r="N23" s="132"/>
      <c r="O23" s="132"/>
      <c r="P23" s="132"/>
      <c r="Q23" s="132"/>
      <c r="R23" s="132"/>
      <c r="S23" s="132"/>
      <c r="T23" s="135"/>
      <c r="U23" s="135" t="s">
        <v>32</v>
      </c>
      <c r="V23" s="135" t="s">
        <v>32</v>
      </c>
      <c r="W23" s="135"/>
      <c r="X23" s="135"/>
      <c r="Y23" s="136"/>
      <c r="Z23" s="132"/>
      <c r="AA23" s="132"/>
      <c r="AB23" s="132"/>
      <c r="AC23" s="128"/>
      <c r="AD23" s="133" t="s">
        <v>44</v>
      </c>
      <c r="AE23" s="128"/>
      <c r="AF23" s="128"/>
      <c r="AG23" s="128"/>
      <c r="AH23" s="128"/>
      <c r="AI23" s="132"/>
      <c r="AJ23" s="132"/>
      <c r="AK23" s="132"/>
      <c r="AL23" s="132"/>
      <c r="AM23" s="132"/>
      <c r="AN23" s="132"/>
      <c r="AO23" s="137" t="s">
        <v>43</v>
      </c>
      <c r="AP23" s="137" t="s">
        <v>43</v>
      </c>
      <c r="AQ23" s="137" t="s">
        <v>43</v>
      </c>
      <c r="AR23" s="137" t="s">
        <v>43</v>
      </c>
      <c r="AS23" s="135" t="s">
        <v>244</v>
      </c>
      <c r="AT23" s="135" t="s">
        <v>32</v>
      </c>
      <c r="AU23" s="135" t="s">
        <v>32</v>
      </c>
      <c r="AV23" s="135" t="s">
        <v>32</v>
      </c>
      <c r="AW23" s="135" t="s">
        <v>32</v>
      </c>
      <c r="AX23" s="135" t="s">
        <v>32</v>
      </c>
      <c r="AY23" s="135" t="s">
        <v>32</v>
      </c>
      <c r="AZ23" s="135" t="s">
        <v>32</v>
      </c>
      <c r="BA23" s="135" t="s">
        <v>32</v>
      </c>
      <c r="BB23" s="138">
        <f>SUM(BC23:BH23)</f>
        <v>52</v>
      </c>
      <c r="BC23" s="138">
        <v>32</v>
      </c>
      <c r="BD23" s="138">
        <v>5</v>
      </c>
      <c r="BE23" s="138">
        <v>5</v>
      </c>
      <c r="BF23" s="138"/>
      <c r="BG23" s="138"/>
      <c r="BH23" s="138">
        <v>10</v>
      </c>
    </row>
    <row r="24" spans="1:60" s="127" customFormat="1" x14ac:dyDescent="0.2">
      <c r="A24" s="131">
        <v>2</v>
      </c>
      <c r="B24" s="139"/>
      <c r="C24" s="132"/>
      <c r="D24" s="132"/>
      <c r="E24" s="132"/>
      <c r="F24" s="132"/>
      <c r="G24" s="132"/>
      <c r="H24" s="132"/>
      <c r="I24" s="133" t="s">
        <v>44</v>
      </c>
      <c r="J24" s="128"/>
      <c r="K24" s="128"/>
      <c r="L24" s="132"/>
      <c r="M24" s="132"/>
      <c r="N24" s="132"/>
      <c r="O24" s="132"/>
      <c r="P24" s="132"/>
      <c r="Q24" s="132"/>
      <c r="R24" s="132"/>
      <c r="S24" s="132"/>
      <c r="T24" s="135"/>
      <c r="U24" s="135" t="s">
        <v>32</v>
      </c>
      <c r="V24" s="135" t="s">
        <v>32</v>
      </c>
      <c r="W24" s="135"/>
      <c r="X24" s="140"/>
      <c r="Y24" s="141" t="s">
        <v>45</v>
      </c>
      <c r="Z24" s="132"/>
      <c r="AA24" s="132"/>
      <c r="AB24" s="132"/>
      <c r="AC24" s="128"/>
      <c r="AD24" s="133" t="s">
        <v>44</v>
      </c>
      <c r="AE24" s="128"/>
      <c r="AF24" s="128"/>
      <c r="AG24" s="132"/>
      <c r="AH24" s="128"/>
      <c r="AI24" s="132"/>
      <c r="AJ24" s="132"/>
      <c r="AK24" s="132"/>
      <c r="AL24" s="132"/>
      <c r="AM24" s="132"/>
      <c r="AN24" s="133"/>
      <c r="AO24" s="135" t="s">
        <v>32</v>
      </c>
      <c r="AP24" s="135" t="s">
        <v>32</v>
      </c>
      <c r="AQ24" s="135" t="s">
        <v>32</v>
      </c>
      <c r="AR24" s="135" t="s">
        <v>32</v>
      </c>
      <c r="AS24" s="135" t="s">
        <v>32</v>
      </c>
      <c r="AT24" s="135" t="s">
        <v>32</v>
      </c>
      <c r="AU24" s="135" t="s">
        <v>32</v>
      </c>
      <c r="AV24" s="135" t="s">
        <v>32</v>
      </c>
      <c r="AW24" s="135" t="s">
        <v>32</v>
      </c>
      <c r="AX24" s="135" t="s">
        <v>32</v>
      </c>
      <c r="AY24" s="135" t="s">
        <v>32</v>
      </c>
      <c r="AZ24" s="135" t="s">
        <v>32</v>
      </c>
      <c r="BA24" s="135" t="s">
        <v>32</v>
      </c>
      <c r="BB24" s="138">
        <f>SUM(BC24:BH24)</f>
        <v>52</v>
      </c>
      <c r="BC24" s="138">
        <v>32</v>
      </c>
      <c r="BD24" s="138">
        <v>5</v>
      </c>
      <c r="BE24" s="138"/>
      <c r="BF24" s="138"/>
      <c r="BG24" s="138"/>
      <c r="BH24" s="138">
        <v>15</v>
      </c>
    </row>
    <row r="25" spans="1:60" s="127" customFormat="1" x14ac:dyDescent="0.2">
      <c r="A25" s="131">
        <v>3</v>
      </c>
      <c r="B25" s="139"/>
      <c r="C25" s="132"/>
      <c r="D25" s="132"/>
      <c r="E25" s="132"/>
      <c r="F25" s="132"/>
      <c r="G25" s="132"/>
      <c r="H25" s="132"/>
      <c r="I25" s="133" t="s">
        <v>44</v>
      </c>
      <c r="J25" s="128"/>
      <c r="K25" s="128"/>
      <c r="L25" s="132"/>
      <c r="M25" s="132"/>
      <c r="N25" s="132"/>
      <c r="O25" s="132"/>
      <c r="P25" s="132"/>
      <c r="Q25" s="132"/>
      <c r="R25" s="132"/>
      <c r="S25" s="132"/>
      <c r="T25" s="135"/>
      <c r="U25" s="135" t="s">
        <v>32</v>
      </c>
      <c r="V25" s="135" t="s">
        <v>32</v>
      </c>
      <c r="W25" s="135"/>
      <c r="X25" s="135"/>
      <c r="Y25" s="142"/>
      <c r="Z25" s="142"/>
      <c r="AA25" s="132"/>
      <c r="AB25" s="132"/>
      <c r="AC25" s="128"/>
      <c r="AD25" s="133" t="s">
        <v>44</v>
      </c>
      <c r="AE25" s="128"/>
      <c r="AF25" s="128"/>
      <c r="AG25" s="132"/>
      <c r="AH25" s="128"/>
      <c r="AI25" s="132"/>
      <c r="AJ25" s="132"/>
      <c r="AK25" s="136"/>
      <c r="AL25" s="132"/>
      <c r="AM25" s="132"/>
      <c r="AN25" s="132"/>
      <c r="AO25" s="139" t="s">
        <v>33</v>
      </c>
      <c r="AP25" s="139" t="s">
        <v>33</v>
      </c>
      <c r="AQ25" s="139" t="s">
        <v>33</v>
      </c>
      <c r="AR25" s="139" t="s">
        <v>33</v>
      </c>
      <c r="AS25" s="139" t="s">
        <v>33</v>
      </c>
      <c r="AT25" s="135" t="s">
        <v>32</v>
      </c>
      <c r="AU25" s="135" t="s">
        <v>32</v>
      </c>
      <c r="AV25" s="135" t="s">
        <v>32</v>
      </c>
      <c r="AW25" s="135" t="s">
        <v>32</v>
      </c>
      <c r="AX25" s="135" t="s">
        <v>32</v>
      </c>
      <c r="AY25" s="135" t="s">
        <v>32</v>
      </c>
      <c r="AZ25" s="135" t="s">
        <v>32</v>
      </c>
      <c r="BA25" s="135" t="s">
        <v>32</v>
      </c>
      <c r="BB25" s="138">
        <f>SUM(BC25:BH25)</f>
        <v>52</v>
      </c>
      <c r="BC25" s="138">
        <v>32</v>
      </c>
      <c r="BD25" s="138">
        <v>5</v>
      </c>
      <c r="BE25" s="138">
        <v>5</v>
      </c>
      <c r="BF25" s="138"/>
      <c r="BG25" s="138"/>
      <c r="BH25" s="138">
        <v>10</v>
      </c>
    </row>
    <row r="26" spans="1:60" s="127" customFormat="1" x14ac:dyDescent="0.2">
      <c r="A26" s="131">
        <v>4</v>
      </c>
      <c r="B26" s="139"/>
      <c r="C26" s="132"/>
      <c r="D26" s="132"/>
      <c r="E26" s="132"/>
      <c r="F26" s="132"/>
      <c r="G26" s="132"/>
      <c r="H26" s="132"/>
      <c r="I26" s="133" t="s">
        <v>44</v>
      </c>
      <c r="J26" s="128"/>
      <c r="K26" s="128"/>
      <c r="L26" s="132"/>
      <c r="M26" s="132"/>
      <c r="N26" s="132"/>
      <c r="O26" s="136"/>
      <c r="P26" s="128"/>
      <c r="Q26" s="132"/>
      <c r="R26" s="132"/>
      <c r="S26" s="132"/>
      <c r="T26" s="135"/>
      <c r="U26" s="135" t="s">
        <v>32</v>
      </c>
      <c r="V26" s="135" t="s">
        <v>32</v>
      </c>
      <c r="W26" s="132" t="s">
        <v>39</v>
      </c>
      <c r="X26" s="132" t="s">
        <v>37</v>
      </c>
      <c r="Y26" s="132" t="s">
        <v>34</v>
      </c>
      <c r="Z26" s="132" t="s">
        <v>34</v>
      </c>
      <c r="AA26" s="132" t="s">
        <v>34</v>
      </c>
      <c r="AB26" s="132" t="s">
        <v>34</v>
      </c>
      <c r="AC26" s="132" t="s">
        <v>34</v>
      </c>
      <c r="AD26" s="132" t="s">
        <v>34</v>
      </c>
      <c r="AE26" s="132" t="s">
        <v>34</v>
      </c>
      <c r="AF26" s="132" t="s">
        <v>34</v>
      </c>
      <c r="AG26" s="132" t="s">
        <v>34</v>
      </c>
      <c r="AH26" s="132" t="s">
        <v>34</v>
      </c>
      <c r="AI26" s="132" t="s">
        <v>311</v>
      </c>
      <c r="AJ26" s="132" t="s">
        <v>311</v>
      </c>
      <c r="AK26" s="132" t="s">
        <v>311</v>
      </c>
      <c r="AL26" s="132" t="s">
        <v>311</v>
      </c>
      <c r="AM26" s="132" t="s">
        <v>311</v>
      </c>
      <c r="AN26" s="143" t="s">
        <v>35</v>
      </c>
      <c r="AO26" s="143" t="s">
        <v>35</v>
      </c>
      <c r="AP26" s="143" t="s">
        <v>35</v>
      </c>
      <c r="AQ26" s="143" t="s">
        <v>35</v>
      </c>
      <c r="AR26" s="132" t="s">
        <v>35</v>
      </c>
      <c r="AS26" s="132" t="s">
        <v>41</v>
      </c>
      <c r="AT26" s="132" t="s">
        <v>41</v>
      </c>
      <c r="AU26" s="135" t="s">
        <v>32</v>
      </c>
      <c r="AV26" s="135" t="s">
        <v>32</v>
      </c>
      <c r="AW26" s="135" t="s">
        <v>32</v>
      </c>
      <c r="AX26" s="135" t="s">
        <v>32</v>
      </c>
      <c r="AY26" s="135" t="s">
        <v>32</v>
      </c>
      <c r="AZ26" s="135" t="s">
        <v>32</v>
      </c>
      <c r="BA26" s="135" t="s">
        <v>32</v>
      </c>
      <c r="BB26" s="138">
        <f>SUM(BC26:BH26)</f>
        <v>52</v>
      </c>
      <c r="BC26" s="138">
        <v>16</v>
      </c>
      <c r="BD26" s="138">
        <v>3</v>
      </c>
      <c r="BE26" s="138">
        <v>15</v>
      </c>
      <c r="BF26" s="138">
        <v>5</v>
      </c>
      <c r="BG26" s="138">
        <v>4</v>
      </c>
      <c r="BH26" s="138">
        <v>9</v>
      </c>
    </row>
    <row r="27" spans="1:60" s="146" customFormat="1" ht="14.25" customHeight="1" x14ac:dyDescent="0.25">
      <c r="A27" s="78"/>
      <c r="B27" s="144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145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365" t="s">
        <v>114</v>
      </c>
      <c r="AU27" s="147"/>
      <c r="AW27" s="78"/>
      <c r="AX27" s="78"/>
      <c r="AZ27" s="78"/>
      <c r="BA27" s="78"/>
      <c r="BB27" s="148">
        <f>SUM(BC27:BH27)</f>
        <v>208</v>
      </c>
      <c r="BC27" s="149">
        <f t="shared" ref="BC27:BH27" si="0">SUM(BC23:BC26)</f>
        <v>112</v>
      </c>
      <c r="BD27" s="149">
        <f t="shared" si="0"/>
        <v>18</v>
      </c>
      <c r="BE27" s="149">
        <f t="shared" si="0"/>
        <v>25</v>
      </c>
      <c r="BF27" s="149">
        <f t="shared" si="0"/>
        <v>5</v>
      </c>
      <c r="BG27" s="149">
        <f t="shared" si="0"/>
        <v>4</v>
      </c>
      <c r="BH27" s="149">
        <f t="shared" si="0"/>
        <v>44</v>
      </c>
    </row>
    <row r="28" spans="1:60" s="127" customFormat="1" ht="10.5" customHeight="1" thickBot="1" x14ac:dyDescent="0.25">
      <c r="A28" s="399" t="s">
        <v>66</v>
      </c>
      <c r="B28" s="399"/>
      <c r="C28" s="399"/>
      <c r="D28" s="399"/>
      <c r="E28" s="399"/>
      <c r="F28" s="399"/>
      <c r="G28" s="150"/>
      <c r="H28" s="150"/>
      <c r="I28" s="150"/>
      <c r="J28" s="150"/>
      <c r="K28" s="150"/>
      <c r="L28" s="150"/>
      <c r="M28" s="150"/>
      <c r="N28" s="150"/>
      <c r="O28" s="151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2"/>
      <c r="AT28" s="153"/>
      <c r="AU28" s="152"/>
      <c r="AV28" s="150"/>
      <c r="AW28" s="150"/>
      <c r="AX28" s="150"/>
      <c r="AY28" s="150"/>
      <c r="AZ28" s="150"/>
      <c r="BA28" s="150"/>
      <c r="BB28" s="154"/>
      <c r="BC28" s="154"/>
      <c r="BD28" s="154"/>
      <c r="BE28" s="154"/>
      <c r="BF28" s="154"/>
      <c r="BG28" s="154"/>
      <c r="BH28" s="154"/>
    </row>
    <row r="29" spans="1:60" s="155" customFormat="1" ht="13.5" customHeight="1" thickBot="1" x14ac:dyDescent="0.25">
      <c r="A29" s="399" t="s">
        <v>42</v>
      </c>
      <c r="B29" s="399"/>
      <c r="C29" s="399"/>
      <c r="D29" s="399"/>
      <c r="E29" s="399"/>
      <c r="F29" s="399"/>
      <c r="H29" s="156"/>
      <c r="I29" s="400" t="s">
        <v>81</v>
      </c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157"/>
      <c r="W29" s="156" t="s">
        <v>43</v>
      </c>
      <c r="X29" s="158" t="s">
        <v>82</v>
      </c>
      <c r="Y29" s="158"/>
      <c r="AC29" s="159"/>
      <c r="AD29" s="158"/>
      <c r="AM29" s="160"/>
      <c r="AN29" s="158"/>
      <c r="AQ29" s="156" t="s">
        <v>39</v>
      </c>
      <c r="AR29" s="158" t="s">
        <v>86</v>
      </c>
      <c r="AS29" s="158"/>
      <c r="AT29" s="158"/>
    </row>
    <row r="30" spans="1:60" s="155" customFormat="1" ht="11.25" customHeight="1" thickBot="1" x14ac:dyDescent="0.25">
      <c r="A30" s="161" t="s">
        <v>124</v>
      </c>
      <c r="B30" s="162"/>
      <c r="C30" s="162"/>
      <c r="D30" s="162"/>
      <c r="E30" s="162"/>
      <c r="F30" s="162"/>
      <c r="H30" s="163"/>
      <c r="I30" s="164" t="s">
        <v>125</v>
      </c>
      <c r="J30" s="163"/>
      <c r="K30" s="163"/>
      <c r="N30" s="163"/>
      <c r="O30" s="163"/>
      <c r="P30" s="163"/>
      <c r="Q30" s="163"/>
      <c r="R30" s="163"/>
      <c r="S30" s="163"/>
      <c r="T30" s="163"/>
      <c r="U30" s="165"/>
      <c r="V30" s="165"/>
      <c r="W30" s="158" t="s">
        <v>1</v>
      </c>
      <c r="X30" s="158" t="s">
        <v>68</v>
      </c>
      <c r="Y30" s="158"/>
      <c r="Z30" s="158"/>
      <c r="AB30" s="158"/>
      <c r="AC30" s="158"/>
      <c r="AD30" s="166"/>
      <c r="AE30" s="158"/>
      <c r="AK30" s="158"/>
      <c r="AL30" s="158"/>
      <c r="AM30" s="158"/>
      <c r="AN30" s="158"/>
      <c r="AO30" s="158"/>
      <c r="AP30" s="158"/>
      <c r="AQ30" s="158"/>
      <c r="AR30" s="158" t="s">
        <v>87</v>
      </c>
      <c r="AS30" s="160"/>
      <c r="AT30" s="160"/>
      <c r="AU30" s="167"/>
      <c r="BC30" s="158"/>
    </row>
    <row r="31" spans="1:60" s="155" customFormat="1" thickBot="1" x14ac:dyDescent="0.25">
      <c r="A31" s="158"/>
      <c r="B31" s="158"/>
      <c r="C31" s="158"/>
      <c r="D31" s="158"/>
      <c r="E31" s="158"/>
      <c r="F31" s="158"/>
      <c r="H31" s="168" t="s">
        <v>44</v>
      </c>
      <c r="I31" s="158" t="s">
        <v>108</v>
      </c>
      <c r="J31" s="158"/>
      <c r="K31" s="165"/>
      <c r="N31" s="158"/>
      <c r="O31" s="158"/>
      <c r="P31" s="158"/>
      <c r="Q31" s="158"/>
      <c r="R31" s="158"/>
      <c r="S31" s="158"/>
      <c r="T31" s="158"/>
      <c r="U31" s="158"/>
      <c r="V31" s="158"/>
      <c r="W31" s="156" t="s">
        <v>33</v>
      </c>
      <c r="X31" s="158" t="s">
        <v>83</v>
      </c>
      <c r="Y31" s="158"/>
      <c r="Z31" s="165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6" t="s">
        <v>36</v>
      </c>
      <c r="AR31" s="158" t="s">
        <v>112</v>
      </c>
      <c r="BF31" s="158"/>
      <c r="BG31" s="158"/>
      <c r="BH31" s="158"/>
    </row>
    <row r="32" spans="1:60" s="155" customFormat="1" thickBot="1" x14ac:dyDescent="0.25">
      <c r="A32" s="158"/>
      <c r="B32" s="158"/>
      <c r="H32" s="158" t="s">
        <v>1</v>
      </c>
      <c r="I32" s="158" t="s">
        <v>126</v>
      </c>
      <c r="J32" s="158"/>
      <c r="K32" s="158"/>
      <c r="R32" s="165"/>
      <c r="S32" s="158"/>
      <c r="W32" s="158" t="s">
        <v>1</v>
      </c>
      <c r="X32" s="158" t="s">
        <v>104</v>
      </c>
      <c r="Y32" s="158"/>
      <c r="Z32" s="158"/>
      <c r="AC32" s="158"/>
      <c r="AJ32" s="158"/>
      <c r="AK32" s="158"/>
      <c r="AL32" s="158"/>
      <c r="AR32" s="155" t="s">
        <v>88</v>
      </c>
      <c r="BH32" s="158"/>
    </row>
    <row r="33" spans="1:60" s="155" customFormat="1" thickBot="1" x14ac:dyDescent="0.25">
      <c r="A33" s="158"/>
      <c r="B33" s="158"/>
      <c r="H33" s="168"/>
      <c r="I33" s="165" t="s">
        <v>109</v>
      </c>
      <c r="J33" s="165"/>
      <c r="K33" s="165"/>
      <c r="N33" s="165"/>
      <c r="O33" s="165"/>
      <c r="R33" s="158"/>
      <c r="S33" s="158"/>
      <c r="W33" s="169" t="s">
        <v>34</v>
      </c>
      <c r="X33" s="160" t="s">
        <v>84</v>
      </c>
      <c r="Y33" s="160"/>
      <c r="Z33" s="160"/>
      <c r="AB33" s="160"/>
      <c r="AC33" s="160"/>
      <c r="AD33" s="160"/>
      <c r="AE33" s="160"/>
      <c r="AF33" s="158"/>
      <c r="AG33" s="170"/>
      <c r="AJ33" s="158"/>
      <c r="AK33" s="158"/>
      <c r="AL33" s="160"/>
      <c r="AM33" s="160"/>
      <c r="AN33" s="171"/>
      <c r="AO33" s="171"/>
      <c r="AP33" s="171"/>
      <c r="BD33" s="160"/>
      <c r="BE33" s="159"/>
      <c r="BF33" s="158"/>
      <c r="BG33" s="158"/>
      <c r="BH33" s="158"/>
    </row>
    <row r="34" spans="1:60" s="155" customFormat="1" thickBot="1" x14ac:dyDescent="0.25">
      <c r="I34" s="155" t="s">
        <v>67</v>
      </c>
      <c r="X34" s="155" t="s">
        <v>105</v>
      </c>
      <c r="AQ34" s="156" t="s">
        <v>37</v>
      </c>
      <c r="AR34" s="158" t="s">
        <v>113</v>
      </c>
      <c r="AT34" s="158"/>
      <c r="AU34" s="158"/>
      <c r="BD34" s="158"/>
      <c r="BE34" s="158"/>
    </row>
    <row r="35" spans="1:60" s="155" customFormat="1" thickBot="1" x14ac:dyDescent="0.25">
      <c r="H35" s="169" t="s">
        <v>32</v>
      </c>
      <c r="I35" s="172" t="s">
        <v>110</v>
      </c>
      <c r="J35" s="160"/>
      <c r="K35" s="160"/>
      <c r="W35" s="156" t="s">
        <v>38</v>
      </c>
      <c r="X35" s="160" t="s">
        <v>111</v>
      </c>
      <c r="Y35" s="160"/>
      <c r="Z35" s="160"/>
      <c r="AB35" s="160"/>
      <c r="AC35" s="160"/>
      <c r="AI35" s="156" t="s">
        <v>41</v>
      </c>
      <c r="AJ35" s="160" t="s">
        <v>85</v>
      </c>
      <c r="AK35" s="160"/>
      <c r="AM35" s="165"/>
      <c r="AR35" s="155" t="s">
        <v>128</v>
      </c>
    </row>
    <row r="36" spans="1:60" s="146" customFormat="1" ht="15" x14ac:dyDescent="0.2">
      <c r="X36" s="409" t="s">
        <v>127</v>
      </c>
      <c r="Y36" s="409"/>
      <c r="Z36" s="409"/>
      <c r="AA36" s="409"/>
      <c r="AB36" s="409"/>
      <c r="AC36" s="409"/>
      <c r="AD36" s="409"/>
      <c r="AE36" s="409"/>
      <c r="AF36" s="409"/>
      <c r="AJ36" s="155" t="s">
        <v>69</v>
      </c>
      <c r="AU36" s="151"/>
      <c r="AV36" s="151"/>
      <c r="AW36" s="151"/>
      <c r="AX36" s="151"/>
      <c r="AY36" s="151"/>
    </row>
    <row r="37" spans="1:60" s="173" customFormat="1" ht="22.5" customHeight="1" x14ac:dyDescent="0.2">
      <c r="B37" s="174"/>
      <c r="O37" s="175"/>
      <c r="P37" s="175"/>
      <c r="AE37" s="174"/>
      <c r="AT37" s="174"/>
    </row>
    <row r="38" spans="1:60" s="173" customFormat="1" ht="22.5" customHeight="1" x14ac:dyDescent="0.2"/>
    <row r="39" spans="1:60" s="173" customFormat="1" ht="24.75" customHeight="1" x14ac:dyDescent="0.2">
      <c r="O39" s="127"/>
      <c r="P39" s="127"/>
      <c r="Q39" s="127"/>
      <c r="R39" s="127"/>
      <c r="S39" s="127"/>
      <c r="T39" s="127"/>
      <c r="U39" s="127"/>
      <c r="V39" s="127"/>
      <c r="W39" s="176"/>
      <c r="AT39" s="174"/>
      <c r="BF39" s="127"/>
    </row>
    <row r="40" spans="1:60" s="173" customFormat="1" ht="27.75" customHeight="1" x14ac:dyDescent="0.2"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77"/>
      <c r="Y40" s="178"/>
      <c r="Z40" s="178"/>
      <c r="AA40" s="178"/>
      <c r="AB40" s="151"/>
      <c r="AC40" s="151"/>
      <c r="AD40" s="151"/>
      <c r="AH40" s="151"/>
      <c r="AI40" s="152"/>
      <c r="AJ40" s="151"/>
      <c r="AK40" s="151"/>
      <c r="AT40" s="174"/>
    </row>
    <row r="41" spans="1:60" s="173" customFormat="1" ht="24.75" customHeight="1" x14ac:dyDescent="0.2">
      <c r="P41" s="127"/>
      <c r="Q41" s="127"/>
      <c r="R41" s="154"/>
      <c r="S41" s="179"/>
      <c r="T41" s="179"/>
      <c r="U41" s="179"/>
      <c r="V41" s="179"/>
      <c r="W41" s="179"/>
      <c r="AE41" s="174"/>
      <c r="AT41" s="180"/>
    </row>
    <row r="42" spans="1:60" s="173" customFormat="1" x14ac:dyDescent="0.2"/>
    <row r="43" spans="1:60" s="173" customFormat="1" ht="24.75" customHeight="1" x14ac:dyDescent="0.2">
      <c r="E43" s="174"/>
      <c r="AD43" s="177"/>
      <c r="AE43" s="177"/>
      <c r="AF43" s="177"/>
      <c r="AG43" s="177"/>
      <c r="AH43" s="177"/>
      <c r="AI43" s="127"/>
    </row>
  </sheetData>
  <mergeCells count="35">
    <mergeCell ref="A14:Y14"/>
    <mergeCell ref="A15:Y15"/>
    <mergeCell ref="A16:Y16"/>
    <mergeCell ref="A18:BA18"/>
    <mergeCell ref="X36:AF36"/>
    <mergeCell ref="A28:F28"/>
    <mergeCell ref="A29:F29"/>
    <mergeCell ref="I29:U29"/>
    <mergeCell ref="AS19:AW19"/>
    <mergeCell ref="AX19:BA19"/>
    <mergeCell ref="T19:W19"/>
    <mergeCell ref="X19:AA19"/>
    <mergeCell ref="AB19:AF19"/>
    <mergeCell ref="BB18:BH18"/>
    <mergeCell ref="A19:A22"/>
    <mergeCell ref="B19:F19"/>
    <mergeCell ref="G19:J19"/>
    <mergeCell ref="K19:N19"/>
    <mergeCell ref="O19:S19"/>
    <mergeCell ref="AG19:AJ19"/>
    <mergeCell ref="AK19:AN19"/>
    <mergeCell ref="AO19:AR19"/>
    <mergeCell ref="BF19:BF22"/>
    <mergeCell ref="BG19:BG22"/>
    <mergeCell ref="BH19:BH22"/>
    <mergeCell ref="BB19:BB22"/>
    <mergeCell ref="BC19:BC22"/>
    <mergeCell ref="BD19:BD22"/>
    <mergeCell ref="BE19:BE22"/>
    <mergeCell ref="A9:Y9"/>
    <mergeCell ref="A1:BH1"/>
    <mergeCell ref="A2:BH2"/>
    <mergeCell ref="A3:BH3"/>
    <mergeCell ref="A4:BH4"/>
    <mergeCell ref="A6:Y6"/>
  </mergeCells>
  <printOptions horizontalCentered="1" verticalCentered="1"/>
  <pageMargins left="0.19685039370078741" right="0.19685039370078741" top="0.78740157480314965" bottom="0.19685039370078741" header="0" footer="0"/>
  <pageSetup paperSize="9" scale="85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53"/>
  <sheetViews>
    <sheetView showGridLines="0" tabSelected="1" view="pageBreakPreview" zoomScale="60" zoomScaleNormal="50" workbookViewId="0">
      <selection activeCell="AC15" sqref="AC15"/>
    </sheetView>
  </sheetViews>
  <sheetFormatPr defaultRowHeight="12.75" x14ac:dyDescent="0.2"/>
  <cols>
    <col min="1" max="1" width="12.5703125" style="181" customWidth="1"/>
    <col min="2" max="2" width="107.28515625" style="181" customWidth="1"/>
    <col min="3" max="3" width="9.7109375" style="181" customWidth="1"/>
    <col min="4" max="4" width="7.7109375" style="181" customWidth="1"/>
    <col min="5" max="5" width="8.42578125" style="181" customWidth="1"/>
    <col min="6" max="6" width="7.42578125" style="181" customWidth="1"/>
    <col min="7" max="7" width="6.85546875" style="181" customWidth="1"/>
    <col min="8" max="8" width="6.42578125" style="181" customWidth="1"/>
    <col min="9" max="9" width="8.28515625" style="181" customWidth="1"/>
    <col min="10" max="10" width="6.7109375" style="181" customWidth="1"/>
    <col min="11" max="13" width="4.42578125" style="181" customWidth="1"/>
    <col min="14" max="14" width="5.5703125" style="181" customWidth="1"/>
    <col min="15" max="16" width="4.140625" style="181" customWidth="1"/>
    <col min="17" max="17" width="4.7109375" style="181" customWidth="1"/>
    <col min="18" max="18" width="5.28515625" style="181" customWidth="1"/>
    <col min="19" max="21" width="4.28515625" style="181" customWidth="1"/>
    <col min="22" max="22" width="5.7109375" style="181" customWidth="1"/>
    <col min="23" max="25" width="4.7109375" style="181" customWidth="1"/>
    <col min="26" max="26" width="5.7109375" style="181" customWidth="1"/>
    <col min="27" max="29" width="4.42578125" style="181" customWidth="1"/>
    <col min="30" max="30" width="6.140625" style="181" customWidth="1"/>
    <col min="31" max="33" width="4.28515625" style="181" customWidth="1"/>
    <col min="34" max="34" width="5.42578125" style="181" customWidth="1"/>
    <col min="35" max="37" width="4.140625" style="181" customWidth="1"/>
    <col min="38" max="38" width="4.28515625" style="181" customWidth="1"/>
    <col min="39" max="41" width="4.42578125" style="181" customWidth="1"/>
    <col min="42" max="42" width="5" style="181" customWidth="1"/>
    <col min="43" max="44" width="6" style="181" customWidth="1"/>
    <col min="45" max="45" width="4.7109375" style="181" customWidth="1"/>
    <col min="46" max="46" width="6.7109375" style="181" customWidth="1"/>
    <col min="47" max="16384" width="9.140625" style="181"/>
  </cols>
  <sheetData>
    <row r="2" spans="1:46" ht="22.5" x14ac:dyDescent="0.3">
      <c r="C2" s="325" t="s">
        <v>243</v>
      </c>
    </row>
    <row r="3" spans="1:46" ht="23.25" x14ac:dyDescent="0.35">
      <c r="C3" s="331"/>
      <c r="U3" s="326"/>
      <c r="V3" s="326"/>
    </row>
    <row r="4" spans="1:46" ht="24.75" customHeight="1" x14ac:dyDescent="0.3">
      <c r="B4" s="332" t="s">
        <v>64</v>
      </c>
      <c r="C4" s="363" t="s">
        <v>342</v>
      </c>
      <c r="U4" s="327"/>
      <c r="V4" s="326"/>
    </row>
    <row r="5" spans="1:46" ht="45" customHeight="1" thickBot="1" x14ac:dyDescent="0.25">
      <c r="U5" s="109"/>
      <c r="V5" s="326"/>
    </row>
    <row r="6" spans="1:46" s="312" customFormat="1" ht="55.5" customHeight="1" thickBot="1" x14ac:dyDescent="0.3">
      <c r="A6" s="425" t="s">
        <v>146</v>
      </c>
      <c r="B6" s="428" t="s">
        <v>190</v>
      </c>
      <c r="C6" s="431" t="s">
        <v>70</v>
      </c>
      <c r="D6" s="453" t="s">
        <v>207</v>
      </c>
      <c r="E6" s="454"/>
      <c r="F6" s="459" t="s">
        <v>134</v>
      </c>
      <c r="G6" s="460"/>
      <c r="H6" s="460"/>
      <c r="I6" s="460"/>
      <c r="J6" s="461"/>
      <c r="K6" s="410" t="s">
        <v>140</v>
      </c>
      <c r="L6" s="411"/>
      <c r="M6" s="411"/>
      <c r="N6" s="411"/>
      <c r="O6" s="411"/>
      <c r="P6" s="411"/>
      <c r="Q6" s="411"/>
      <c r="R6" s="412"/>
      <c r="S6" s="410" t="s">
        <v>141</v>
      </c>
      <c r="T6" s="411"/>
      <c r="U6" s="411"/>
      <c r="V6" s="411"/>
      <c r="W6" s="411"/>
      <c r="X6" s="411"/>
      <c r="Y6" s="411"/>
      <c r="Z6" s="412"/>
      <c r="AA6" s="410" t="s">
        <v>142</v>
      </c>
      <c r="AB6" s="411"/>
      <c r="AC6" s="411"/>
      <c r="AD6" s="411"/>
      <c r="AE6" s="411"/>
      <c r="AF6" s="411"/>
      <c r="AG6" s="411"/>
      <c r="AH6" s="412"/>
      <c r="AI6" s="410" t="s">
        <v>143</v>
      </c>
      <c r="AJ6" s="411"/>
      <c r="AK6" s="411"/>
      <c r="AL6" s="411"/>
      <c r="AM6" s="411"/>
      <c r="AN6" s="411"/>
      <c r="AO6" s="411"/>
      <c r="AP6" s="412"/>
      <c r="AQ6" s="410" t="s">
        <v>161</v>
      </c>
      <c r="AR6" s="411"/>
      <c r="AS6" s="411"/>
      <c r="AT6" s="436"/>
    </row>
    <row r="7" spans="1:46" s="312" customFormat="1" ht="52.5" customHeight="1" thickBot="1" x14ac:dyDescent="0.3">
      <c r="A7" s="426"/>
      <c r="B7" s="429"/>
      <c r="C7" s="424"/>
      <c r="D7" s="455"/>
      <c r="E7" s="456"/>
      <c r="F7" s="462" t="s">
        <v>145</v>
      </c>
      <c r="G7" s="464" t="s">
        <v>135</v>
      </c>
      <c r="H7" s="465"/>
      <c r="I7" s="465"/>
      <c r="J7" s="446" t="s">
        <v>137</v>
      </c>
      <c r="K7" s="413" t="s">
        <v>153</v>
      </c>
      <c r="L7" s="413"/>
      <c r="M7" s="413"/>
      <c r="N7" s="414"/>
      <c r="O7" s="413" t="s">
        <v>157</v>
      </c>
      <c r="P7" s="413"/>
      <c r="Q7" s="413"/>
      <c r="R7" s="414"/>
      <c r="S7" s="413" t="s">
        <v>154</v>
      </c>
      <c r="T7" s="413"/>
      <c r="U7" s="413"/>
      <c r="V7" s="414"/>
      <c r="W7" s="413" t="s">
        <v>158</v>
      </c>
      <c r="X7" s="413"/>
      <c r="Y7" s="413"/>
      <c r="Z7" s="414"/>
      <c r="AA7" s="413" t="s">
        <v>155</v>
      </c>
      <c r="AB7" s="413"/>
      <c r="AC7" s="413"/>
      <c r="AD7" s="414"/>
      <c r="AE7" s="413" t="s">
        <v>159</v>
      </c>
      <c r="AF7" s="413"/>
      <c r="AG7" s="413"/>
      <c r="AH7" s="414"/>
      <c r="AI7" s="413" t="s">
        <v>156</v>
      </c>
      <c r="AJ7" s="413"/>
      <c r="AK7" s="413"/>
      <c r="AL7" s="414"/>
      <c r="AM7" s="413" t="s">
        <v>160</v>
      </c>
      <c r="AN7" s="413"/>
      <c r="AO7" s="413"/>
      <c r="AP7" s="414"/>
      <c r="AQ7" s="437"/>
      <c r="AR7" s="438"/>
      <c r="AS7" s="438"/>
      <c r="AT7" s="439"/>
    </row>
    <row r="8" spans="1:46" s="312" customFormat="1" ht="32.25" customHeight="1" thickBot="1" x14ac:dyDescent="0.3">
      <c r="A8" s="426"/>
      <c r="B8" s="429"/>
      <c r="C8" s="424"/>
      <c r="D8" s="457"/>
      <c r="E8" s="458"/>
      <c r="F8" s="462"/>
      <c r="G8" s="417" t="s">
        <v>136</v>
      </c>
      <c r="H8" s="422" t="s">
        <v>144</v>
      </c>
      <c r="I8" s="417" t="s">
        <v>138</v>
      </c>
      <c r="J8" s="447"/>
      <c r="K8" s="417" t="s">
        <v>150</v>
      </c>
      <c r="L8" s="422" t="s">
        <v>151</v>
      </c>
      <c r="M8" s="417" t="s">
        <v>152</v>
      </c>
      <c r="N8" s="466" t="s">
        <v>139</v>
      </c>
      <c r="O8" s="417" t="s">
        <v>150</v>
      </c>
      <c r="P8" s="422" t="s">
        <v>151</v>
      </c>
      <c r="Q8" s="417" t="s">
        <v>152</v>
      </c>
      <c r="R8" s="466" t="s">
        <v>139</v>
      </c>
      <c r="S8" s="417" t="s">
        <v>150</v>
      </c>
      <c r="T8" s="422" t="s">
        <v>151</v>
      </c>
      <c r="U8" s="417" t="s">
        <v>152</v>
      </c>
      <c r="V8" s="466" t="s">
        <v>139</v>
      </c>
      <c r="W8" s="417" t="s">
        <v>150</v>
      </c>
      <c r="X8" s="422" t="s">
        <v>151</v>
      </c>
      <c r="Y8" s="417" t="s">
        <v>152</v>
      </c>
      <c r="Z8" s="466" t="s">
        <v>139</v>
      </c>
      <c r="AA8" s="417" t="s">
        <v>150</v>
      </c>
      <c r="AB8" s="422" t="s">
        <v>151</v>
      </c>
      <c r="AC8" s="417" t="s">
        <v>152</v>
      </c>
      <c r="AD8" s="466" t="s">
        <v>139</v>
      </c>
      <c r="AE8" s="417" t="s">
        <v>150</v>
      </c>
      <c r="AF8" s="422" t="s">
        <v>151</v>
      </c>
      <c r="AG8" s="417" t="s">
        <v>152</v>
      </c>
      <c r="AH8" s="466" t="s">
        <v>139</v>
      </c>
      <c r="AI8" s="417" t="s">
        <v>150</v>
      </c>
      <c r="AJ8" s="422" t="s">
        <v>151</v>
      </c>
      <c r="AK8" s="417" t="s">
        <v>152</v>
      </c>
      <c r="AL8" s="466" t="s">
        <v>139</v>
      </c>
      <c r="AM8" s="417" t="s">
        <v>150</v>
      </c>
      <c r="AN8" s="422" t="s">
        <v>151</v>
      </c>
      <c r="AO8" s="417" t="s">
        <v>152</v>
      </c>
      <c r="AP8" s="466" t="s">
        <v>139</v>
      </c>
      <c r="AQ8" s="424" t="s">
        <v>162</v>
      </c>
      <c r="AR8" s="431" t="s">
        <v>163</v>
      </c>
      <c r="AS8" s="440" t="s">
        <v>170</v>
      </c>
      <c r="AT8" s="431" t="s">
        <v>171</v>
      </c>
    </row>
    <row r="9" spans="1:46" s="312" customFormat="1" ht="84" customHeight="1" thickBot="1" x14ac:dyDescent="0.3">
      <c r="A9" s="427"/>
      <c r="B9" s="430"/>
      <c r="C9" s="424"/>
      <c r="D9" s="371" t="s">
        <v>147</v>
      </c>
      <c r="E9" s="371" t="s">
        <v>148</v>
      </c>
      <c r="F9" s="463"/>
      <c r="G9" s="418"/>
      <c r="H9" s="423"/>
      <c r="I9" s="418"/>
      <c r="J9" s="448"/>
      <c r="K9" s="418"/>
      <c r="L9" s="423"/>
      <c r="M9" s="418"/>
      <c r="N9" s="467"/>
      <c r="O9" s="418"/>
      <c r="P9" s="423"/>
      <c r="Q9" s="418"/>
      <c r="R9" s="467"/>
      <c r="S9" s="418"/>
      <c r="T9" s="423"/>
      <c r="U9" s="418"/>
      <c r="V9" s="467"/>
      <c r="W9" s="418"/>
      <c r="X9" s="423"/>
      <c r="Y9" s="418"/>
      <c r="Z9" s="467"/>
      <c r="AA9" s="418"/>
      <c r="AB9" s="423"/>
      <c r="AC9" s="418"/>
      <c r="AD9" s="467"/>
      <c r="AE9" s="418"/>
      <c r="AF9" s="423"/>
      <c r="AG9" s="418"/>
      <c r="AH9" s="467"/>
      <c r="AI9" s="418"/>
      <c r="AJ9" s="423"/>
      <c r="AK9" s="418"/>
      <c r="AL9" s="467"/>
      <c r="AM9" s="418"/>
      <c r="AN9" s="423"/>
      <c r="AO9" s="418"/>
      <c r="AP9" s="467"/>
      <c r="AQ9" s="424"/>
      <c r="AR9" s="468"/>
      <c r="AS9" s="440"/>
      <c r="AT9" s="424"/>
    </row>
    <row r="10" spans="1:46" s="182" customFormat="1" ht="23.25" customHeight="1" x14ac:dyDescent="0.3">
      <c r="A10" s="319" t="s">
        <v>252</v>
      </c>
      <c r="B10" s="543" t="s">
        <v>172</v>
      </c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  <c r="U10" s="544"/>
      <c r="V10" s="544"/>
      <c r="W10" s="544"/>
      <c r="X10" s="544"/>
      <c r="Y10" s="544"/>
      <c r="Z10" s="544"/>
      <c r="AA10" s="544"/>
      <c r="AB10" s="544"/>
      <c r="AC10" s="544"/>
      <c r="AD10" s="544"/>
      <c r="AE10" s="544"/>
      <c r="AF10" s="544"/>
      <c r="AG10" s="544"/>
      <c r="AH10" s="544"/>
      <c r="AI10" s="544"/>
      <c r="AJ10" s="544"/>
      <c r="AK10" s="544"/>
      <c r="AL10" s="544"/>
      <c r="AM10" s="544"/>
      <c r="AN10" s="544"/>
      <c r="AO10" s="544"/>
      <c r="AP10" s="544"/>
      <c r="AQ10" s="544"/>
      <c r="AR10" s="544"/>
      <c r="AS10" s="544"/>
      <c r="AT10" s="545"/>
    </row>
    <row r="11" spans="1:46" s="74" customFormat="1" ht="19.5" customHeight="1" x14ac:dyDescent="0.35">
      <c r="A11" s="432" t="s">
        <v>201</v>
      </c>
      <c r="B11" s="433"/>
      <c r="C11" s="15"/>
      <c r="D11" s="58">
        <f>D12+D14</f>
        <v>5</v>
      </c>
      <c r="E11" s="25">
        <f t="shared" ref="E11:E17" si="0">D11*30</f>
        <v>150</v>
      </c>
      <c r="F11" s="37"/>
      <c r="G11" s="38"/>
      <c r="H11" s="38"/>
      <c r="I11" s="38"/>
      <c r="J11" s="39"/>
      <c r="K11" s="45"/>
      <c r="L11" s="38"/>
      <c r="M11" s="50"/>
      <c r="N11" s="550"/>
      <c r="O11" s="37"/>
      <c r="P11" s="38"/>
      <c r="Q11" s="52"/>
      <c r="R11" s="217"/>
      <c r="S11" s="37"/>
      <c r="T11" s="38"/>
      <c r="U11" s="52"/>
      <c r="V11" s="213"/>
      <c r="W11" s="37"/>
      <c r="X11" s="38"/>
      <c r="Y11" s="52"/>
      <c r="Z11" s="213"/>
      <c r="AA11" s="37"/>
      <c r="AB11" s="38"/>
      <c r="AC11" s="39"/>
      <c r="AD11" s="15"/>
      <c r="AE11" s="45"/>
      <c r="AF11" s="38"/>
      <c r="AG11" s="39"/>
      <c r="AH11" s="15"/>
      <c r="AI11" s="45"/>
      <c r="AJ11" s="38"/>
      <c r="AK11" s="39"/>
      <c r="AL11" s="15"/>
      <c r="AM11" s="37"/>
      <c r="AN11" s="38"/>
      <c r="AO11" s="39"/>
      <c r="AP11" s="15"/>
      <c r="AQ11" s="15"/>
      <c r="AR11" s="55"/>
      <c r="AS11" s="14"/>
      <c r="AT11" s="14"/>
    </row>
    <row r="12" spans="1:46" s="12" customFormat="1" ht="20.25" customHeight="1" x14ac:dyDescent="0.35">
      <c r="A12" s="59"/>
      <c r="B12" s="300" t="s">
        <v>62</v>
      </c>
      <c r="C12" s="15"/>
      <c r="D12" s="60">
        <f>D13</f>
        <v>3</v>
      </c>
      <c r="E12" s="25">
        <f t="shared" si="0"/>
        <v>90</v>
      </c>
      <c r="F12" s="37"/>
      <c r="G12" s="38"/>
      <c r="H12" s="38"/>
      <c r="I12" s="38"/>
      <c r="J12" s="39"/>
      <c r="K12" s="49"/>
      <c r="L12" s="38"/>
      <c r="M12" s="50"/>
      <c r="N12" s="551"/>
      <c r="O12" s="51"/>
      <c r="P12" s="38"/>
      <c r="Q12" s="52"/>
      <c r="R12" s="552"/>
      <c r="S12" s="37"/>
      <c r="T12" s="38"/>
      <c r="U12" s="39"/>
      <c r="V12" s="213"/>
      <c r="W12" s="37"/>
      <c r="X12" s="38"/>
      <c r="Y12" s="39"/>
      <c r="Z12" s="213"/>
      <c r="AA12" s="37"/>
      <c r="AB12" s="38"/>
      <c r="AC12" s="39"/>
      <c r="AD12" s="15"/>
      <c r="AE12" s="45"/>
      <c r="AF12" s="38"/>
      <c r="AG12" s="39"/>
      <c r="AH12" s="15"/>
      <c r="AI12" s="45"/>
      <c r="AJ12" s="38"/>
      <c r="AK12" s="39"/>
      <c r="AL12" s="15"/>
      <c r="AM12" s="37"/>
      <c r="AN12" s="38"/>
      <c r="AO12" s="39"/>
      <c r="AP12" s="15"/>
      <c r="AQ12" s="36"/>
      <c r="AR12" s="370"/>
      <c r="AS12" s="14"/>
      <c r="AT12" s="14"/>
    </row>
    <row r="13" spans="1:46" s="12" customFormat="1" ht="19.5" customHeight="1" x14ac:dyDescent="0.35">
      <c r="A13" s="59" t="s">
        <v>302</v>
      </c>
      <c r="B13" s="61" t="s">
        <v>61</v>
      </c>
      <c r="C13" s="15" t="s">
        <v>57</v>
      </c>
      <c r="D13" s="55">
        <v>3</v>
      </c>
      <c r="E13" s="15">
        <f t="shared" si="0"/>
        <v>90</v>
      </c>
      <c r="F13" s="37">
        <f>G13+H13+I13</f>
        <v>48</v>
      </c>
      <c r="G13" s="38">
        <v>32</v>
      </c>
      <c r="H13" s="38"/>
      <c r="I13" s="38">
        <v>16</v>
      </c>
      <c r="J13" s="39">
        <f>E13-F13</f>
        <v>42</v>
      </c>
      <c r="K13" s="49"/>
      <c r="L13" s="57"/>
      <c r="M13" s="553"/>
      <c r="N13" s="551"/>
      <c r="O13" s="51"/>
      <c r="P13" s="57"/>
      <c r="Q13" s="39"/>
      <c r="R13" s="552"/>
      <c r="S13" s="37"/>
      <c r="T13" s="57"/>
      <c r="U13" s="39"/>
      <c r="V13" s="215"/>
      <c r="W13" s="37"/>
      <c r="X13" s="57"/>
      <c r="Y13" s="39"/>
      <c r="Z13" s="215"/>
      <c r="AA13" s="37"/>
      <c r="AB13" s="57"/>
      <c r="AC13" s="39"/>
      <c r="AD13" s="36"/>
      <c r="AE13" s="49">
        <v>1</v>
      </c>
      <c r="AF13" s="57"/>
      <c r="AG13" s="52">
        <v>2</v>
      </c>
      <c r="AH13" s="36">
        <v>3</v>
      </c>
      <c r="AI13" s="49"/>
      <c r="AJ13" s="57"/>
      <c r="AK13" s="39"/>
      <c r="AL13" s="36"/>
      <c r="AM13" s="37"/>
      <c r="AN13" s="38"/>
      <c r="AO13" s="39"/>
      <c r="AP13" s="15"/>
      <c r="AQ13" s="373">
        <v>6</v>
      </c>
      <c r="AR13" s="55"/>
      <c r="AS13" s="14"/>
      <c r="AT13" s="14"/>
    </row>
    <row r="14" spans="1:46" s="12" customFormat="1" ht="19.5" customHeight="1" x14ac:dyDescent="0.35">
      <c r="A14" s="59"/>
      <c r="B14" s="300" t="s">
        <v>202</v>
      </c>
      <c r="C14" s="374"/>
      <c r="D14" s="62">
        <v>2</v>
      </c>
      <c r="E14" s="25">
        <f t="shared" si="0"/>
        <v>60</v>
      </c>
      <c r="F14" s="37"/>
      <c r="G14" s="38"/>
      <c r="H14" s="38"/>
      <c r="I14" s="38"/>
      <c r="J14" s="39"/>
      <c r="K14" s="49"/>
      <c r="L14" s="57"/>
      <c r="M14" s="553"/>
      <c r="N14" s="551"/>
      <c r="O14" s="51"/>
      <c r="P14" s="57"/>
      <c r="Q14" s="39"/>
      <c r="R14" s="552"/>
      <c r="S14" s="37"/>
      <c r="T14" s="57"/>
      <c r="U14" s="39"/>
      <c r="V14" s="215"/>
      <c r="W14" s="37"/>
      <c r="X14" s="57"/>
      <c r="Y14" s="39"/>
      <c r="Z14" s="215"/>
      <c r="AA14" s="37"/>
      <c r="AB14" s="57"/>
      <c r="AC14" s="39"/>
      <c r="AD14" s="36"/>
      <c r="AE14" s="49"/>
      <c r="AF14" s="57"/>
      <c r="AG14" s="52"/>
      <c r="AH14" s="36"/>
      <c r="AI14" s="49"/>
      <c r="AJ14" s="57"/>
      <c r="AK14" s="39"/>
      <c r="AL14" s="36"/>
      <c r="AM14" s="37"/>
      <c r="AN14" s="38"/>
      <c r="AO14" s="39"/>
      <c r="AP14" s="15"/>
      <c r="AQ14" s="373"/>
      <c r="AR14" s="55"/>
      <c r="AS14" s="14"/>
      <c r="AT14" s="14"/>
    </row>
    <row r="15" spans="1:46" s="12" customFormat="1" ht="19.5" customHeight="1" x14ac:dyDescent="0.35">
      <c r="A15" s="59" t="s">
        <v>253</v>
      </c>
      <c r="B15" s="24" t="s">
        <v>250</v>
      </c>
      <c r="C15" s="374" t="s">
        <v>56</v>
      </c>
      <c r="D15" s="55">
        <v>2</v>
      </c>
      <c r="E15" s="15">
        <f t="shared" si="0"/>
        <v>60</v>
      </c>
      <c r="F15" s="37">
        <f>G15+H15+I15</f>
        <v>32</v>
      </c>
      <c r="G15" s="38">
        <v>16</v>
      </c>
      <c r="H15" s="38"/>
      <c r="I15" s="38">
        <v>16</v>
      </c>
      <c r="J15" s="39">
        <f>E15-F15</f>
        <v>28</v>
      </c>
      <c r="K15" s="385"/>
      <c r="L15" s="64"/>
      <c r="M15" s="554"/>
      <c r="N15" s="555"/>
      <c r="O15" s="51"/>
      <c r="P15" s="57"/>
      <c r="Q15" s="39"/>
      <c r="R15" s="552"/>
      <c r="S15" s="46"/>
      <c r="T15" s="64"/>
      <c r="U15" s="47"/>
      <c r="V15" s="301"/>
      <c r="W15" s="46"/>
      <c r="X15" s="64"/>
      <c r="Y15" s="47"/>
      <c r="Z15" s="301"/>
      <c r="AA15" s="37"/>
      <c r="AB15" s="57"/>
      <c r="AC15" s="39"/>
      <c r="AD15" s="537"/>
      <c r="AE15" s="541">
        <v>1</v>
      </c>
      <c r="AF15" s="530"/>
      <c r="AG15" s="532">
        <v>1</v>
      </c>
      <c r="AH15" s="36"/>
      <c r="AI15" s="49"/>
      <c r="AJ15" s="57"/>
      <c r="AK15" s="39"/>
      <c r="AL15" s="36"/>
      <c r="AM15" s="46"/>
      <c r="AN15" s="46"/>
      <c r="AO15" s="47"/>
      <c r="AP15" s="374"/>
      <c r="AQ15" s="537">
        <v>6</v>
      </c>
      <c r="AR15" s="303"/>
      <c r="AS15" s="14"/>
      <c r="AT15" s="14"/>
    </row>
    <row r="16" spans="1:46" s="12" customFormat="1" ht="19.5" customHeight="1" thickBot="1" x14ac:dyDescent="0.4">
      <c r="A16" s="59" t="s">
        <v>254</v>
      </c>
      <c r="B16" s="14" t="s">
        <v>63</v>
      </c>
      <c r="C16" s="15" t="s">
        <v>58</v>
      </c>
      <c r="D16" s="55">
        <v>2</v>
      </c>
      <c r="E16" s="15">
        <f t="shared" si="0"/>
        <v>60</v>
      </c>
      <c r="F16" s="37">
        <f>G16+H16+I16</f>
        <v>32</v>
      </c>
      <c r="G16" s="38">
        <v>16</v>
      </c>
      <c r="H16" s="38"/>
      <c r="I16" s="38">
        <v>16</v>
      </c>
      <c r="J16" s="39">
        <f>E16-F16</f>
        <v>28</v>
      </c>
      <c r="K16" s="385"/>
      <c r="L16" s="64"/>
      <c r="M16" s="554"/>
      <c r="N16" s="555"/>
      <c r="O16" s="556"/>
      <c r="P16" s="557"/>
      <c r="Q16" s="558"/>
      <c r="R16" s="552"/>
      <c r="S16" s="41"/>
      <c r="T16" s="41"/>
      <c r="U16" s="43"/>
      <c r="V16" s="210"/>
      <c r="W16" s="41"/>
      <c r="X16" s="41"/>
      <c r="Y16" s="43"/>
      <c r="Z16" s="211"/>
      <c r="AA16" s="37"/>
      <c r="AB16" s="57"/>
      <c r="AC16" s="39"/>
      <c r="AD16" s="538"/>
      <c r="AE16" s="542"/>
      <c r="AF16" s="531"/>
      <c r="AG16" s="533"/>
      <c r="AH16" s="15">
        <v>2</v>
      </c>
      <c r="AI16" s="49"/>
      <c r="AJ16" s="57"/>
      <c r="AK16" s="39"/>
      <c r="AL16" s="15"/>
      <c r="AM16" s="46"/>
      <c r="AN16" s="46"/>
      <c r="AO16" s="47"/>
      <c r="AP16" s="374"/>
      <c r="AQ16" s="538"/>
      <c r="AR16" s="196"/>
      <c r="AS16" s="14"/>
      <c r="AT16" s="14"/>
    </row>
    <row r="17" spans="1:48" s="12" customFormat="1" ht="19.5" customHeight="1" thickBot="1" x14ac:dyDescent="0.4">
      <c r="A17" s="59"/>
      <c r="B17" s="2" t="s">
        <v>203</v>
      </c>
      <c r="C17" s="374"/>
      <c r="D17" s="55">
        <v>5</v>
      </c>
      <c r="E17" s="15">
        <f t="shared" si="0"/>
        <v>150</v>
      </c>
      <c r="F17" s="37"/>
      <c r="G17" s="38"/>
      <c r="H17" s="38"/>
      <c r="I17" s="38"/>
      <c r="J17" s="39"/>
      <c r="K17" s="385"/>
      <c r="L17" s="64"/>
      <c r="M17" s="554"/>
      <c r="N17" s="555">
        <f>N13+N14+N15+N16</f>
        <v>0</v>
      </c>
      <c r="O17" s="51"/>
      <c r="P17" s="57"/>
      <c r="Q17" s="39"/>
      <c r="R17" s="552">
        <f>R13+R14+R15+R16</f>
        <v>0</v>
      </c>
      <c r="S17" s="46"/>
      <c r="T17" s="64"/>
      <c r="U17" s="47"/>
      <c r="V17" s="301">
        <f>V13+V14+V15+V16</f>
        <v>0</v>
      </c>
      <c r="W17" s="46"/>
      <c r="X17" s="64"/>
      <c r="Y17" s="47"/>
      <c r="Z17" s="301">
        <f>Z13+Z14+Z15+Z16</f>
        <v>0</v>
      </c>
      <c r="AA17" s="46"/>
      <c r="AB17" s="64"/>
      <c r="AC17" s="47"/>
      <c r="AD17" s="373">
        <v>0</v>
      </c>
      <c r="AE17" s="49"/>
      <c r="AF17" s="57"/>
      <c r="AG17" s="52"/>
      <c r="AH17" s="36">
        <f>AH13+AH14+AH15+AH16</f>
        <v>5</v>
      </c>
      <c r="AI17" s="49"/>
      <c r="AJ17" s="57"/>
      <c r="AK17" s="39"/>
      <c r="AL17" s="36">
        <f>AL13+AL14+AL15+AL16</f>
        <v>0</v>
      </c>
      <c r="AM17" s="46"/>
      <c r="AN17" s="46"/>
      <c r="AO17" s="47"/>
      <c r="AP17" s="374"/>
      <c r="AQ17" s="373"/>
      <c r="AR17" s="303"/>
      <c r="AS17" s="14"/>
      <c r="AT17" s="14"/>
    </row>
    <row r="18" spans="1:48" s="182" customFormat="1" ht="21.75" customHeight="1" x14ac:dyDescent="0.3">
      <c r="A18" s="302" t="s">
        <v>255</v>
      </c>
      <c r="B18" s="534" t="s">
        <v>175</v>
      </c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  <c r="X18" s="535"/>
      <c r="Y18" s="535"/>
      <c r="Z18" s="535"/>
      <c r="AA18" s="535"/>
      <c r="AB18" s="535"/>
      <c r="AC18" s="535"/>
      <c r="AD18" s="535"/>
      <c r="AE18" s="535"/>
      <c r="AF18" s="535"/>
      <c r="AG18" s="535"/>
      <c r="AH18" s="535"/>
      <c r="AI18" s="535"/>
      <c r="AJ18" s="535"/>
      <c r="AK18" s="535"/>
      <c r="AL18" s="535"/>
      <c r="AM18" s="535"/>
      <c r="AN18" s="535"/>
      <c r="AO18" s="535"/>
      <c r="AP18" s="535"/>
      <c r="AQ18" s="535"/>
      <c r="AR18" s="535"/>
      <c r="AS18" s="535"/>
      <c r="AT18" s="536"/>
    </row>
    <row r="19" spans="1:48" s="74" customFormat="1" ht="19.5" customHeight="1" x14ac:dyDescent="0.35">
      <c r="A19" s="432" t="s">
        <v>201</v>
      </c>
      <c r="B19" s="433"/>
      <c r="C19" s="15"/>
      <c r="D19" s="58">
        <v>10</v>
      </c>
      <c r="E19" s="15">
        <f t="shared" ref="E19:E25" si="1">D19*30</f>
        <v>300</v>
      </c>
      <c r="F19" s="37"/>
      <c r="G19" s="38"/>
      <c r="H19" s="38"/>
      <c r="I19" s="38"/>
      <c r="J19" s="39"/>
      <c r="K19" s="45"/>
      <c r="L19" s="38"/>
      <c r="M19" s="50"/>
      <c r="N19" s="550"/>
      <c r="O19" s="37"/>
      <c r="P19" s="38"/>
      <c r="Q19" s="52"/>
      <c r="R19" s="217"/>
      <c r="S19" s="37"/>
      <c r="T19" s="38"/>
      <c r="U19" s="52"/>
      <c r="V19" s="213"/>
      <c r="W19" s="37"/>
      <c r="X19" s="38"/>
      <c r="Y19" s="52"/>
      <c r="Z19" s="15"/>
      <c r="AA19" s="37"/>
      <c r="AB19" s="38"/>
      <c r="AC19" s="39"/>
      <c r="AD19" s="15"/>
      <c r="AE19" s="45"/>
      <c r="AF19" s="38"/>
      <c r="AG19" s="39"/>
      <c r="AH19" s="15"/>
      <c r="AI19" s="45"/>
      <c r="AJ19" s="38"/>
      <c r="AK19" s="39"/>
      <c r="AL19" s="15"/>
      <c r="AM19" s="37"/>
      <c r="AN19" s="38"/>
      <c r="AO19" s="39"/>
      <c r="AP19" s="15"/>
      <c r="AQ19" s="15"/>
      <c r="AR19" s="55"/>
      <c r="AS19" s="14"/>
      <c r="AT19" s="14"/>
    </row>
    <row r="20" spans="1:48" s="12" customFormat="1" ht="20.25" customHeight="1" x14ac:dyDescent="0.35">
      <c r="A20" s="59"/>
      <c r="B20" s="300" t="s">
        <v>62</v>
      </c>
      <c r="C20" s="15"/>
      <c r="D20" s="60">
        <v>5</v>
      </c>
      <c r="E20" s="25">
        <f t="shared" si="1"/>
        <v>150</v>
      </c>
      <c r="F20" s="37"/>
      <c r="G20" s="38"/>
      <c r="H20" s="38"/>
      <c r="I20" s="38"/>
      <c r="J20" s="39"/>
      <c r="K20" s="49"/>
      <c r="L20" s="38"/>
      <c r="M20" s="50"/>
      <c r="N20" s="551"/>
      <c r="O20" s="51"/>
      <c r="P20" s="38"/>
      <c r="Q20" s="52"/>
      <c r="R20" s="552"/>
      <c r="S20" s="37"/>
      <c r="T20" s="38"/>
      <c r="U20" s="39"/>
      <c r="V20" s="213"/>
      <c r="W20" s="37"/>
      <c r="X20" s="38"/>
      <c r="Y20" s="39"/>
      <c r="Z20" s="15"/>
      <c r="AA20" s="37"/>
      <c r="AB20" s="38"/>
      <c r="AC20" s="39"/>
      <c r="AD20" s="15"/>
      <c r="AE20" s="45"/>
      <c r="AF20" s="38"/>
      <c r="AG20" s="39"/>
      <c r="AH20" s="15"/>
      <c r="AI20" s="45"/>
      <c r="AJ20" s="38"/>
      <c r="AK20" s="39"/>
      <c r="AL20" s="15"/>
      <c r="AM20" s="37"/>
      <c r="AN20" s="38"/>
      <c r="AO20" s="39"/>
      <c r="AP20" s="15"/>
      <c r="AQ20" s="36"/>
      <c r="AR20" s="370"/>
      <c r="AS20" s="14"/>
      <c r="AT20" s="14"/>
    </row>
    <row r="21" spans="1:48" s="12" customFormat="1" ht="36.75" customHeight="1" x14ac:dyDescent="0.35">
      <c r="A21" s="59" t="s">
        <v>256</v>
      </c>
      <c r="B21" s="56" t="s">
        <v>233</v>
      </c>
      <c r="C21" s="15" t="s">
        <v>217</v>
      </c>
      <c r="D21" s="55">
        <v>5</v>
      </c>
      <c r="E21" s="15">
        <f t="shared" si="1"/>
        <v>150</v>
      </c>
      <c r="F21" s="37">
        <f>G21+H21+I21</f>
        <v>64</v>
      </c>
      <c r="G21" s="38">
        <f>(K21+O21+S21+W21+AA21+AE21+AI21+AM21)*16</f>
        <v>32</v>
      </c>
      <c r="H21" s="38">
        <f>(L21+P21+T21+X21+AB21+AF21+AJ21+AN21)*16</f>
        <v>0</v>
      </c>
      <c r="I21" s="38">
        <f>(M21+Q21+U21+Y21+AC21+AG21+AK21+AO21)*16</f>
        <v>32</v>
      </c>
      <c r="J21" s="39">
        <f>E21-F21</f>
        <v>86</v>
      </c>
      <c r="K21" s="49"/>
      <c r="L21" s="57"/>
      <c r="M21" s="553"/>
      <c r="N21" s="551"/>
      <c r="O21" s="51"/>
      <c r="P21" s="57"/>
      <c r="Q21" s="39"/>
      <c r="R21" s="552"/>
      <c r="S21" s="37">
        <v>2</v>
      </c>
      <c r="T21" s="57"/>
      <c r="U21" s="39">
        <v>2</v>
      </c>
      <c r="V21" s="215">
        <v>4</v>
      </c>
      <c r="W21" s="37"/>
      <c r="X21" s="38"/>
      <c r="Y21" s="39"/>
      <c r="Z21" s="15"/>
      <c r="AA21" s="37"/>
      <c r="AB21" s="57"/>
      <c r="AC21" s="39"/>
      <c r="AD21" s="36"/>
      <c r="AE21" s="49"/>
      <c r="AF21" s="57"/>
      <c r="AG21" s="52"/>
      <c r="AH21" s="36"/>
      <c r="AI21" s="49"/>
      <c r="AJ21" s="57"/>
      <c r="AK21" s="39"/>
      <c r="AL21" s="36"/>
      <c r="AM21" s="37"/>
      <c r="AN21" s="38"/>
      <c r="AO21" s="39"/>
      <c r="AP21" s="39"/>
      <c r="AQ21" s="36">
        <v>2</v>
      </c>
      <c r="AR21" s="51"/>
      <c r="AS21" s="362"/>
      <c r="AT21" s="14"/>
    </row>
    <row r="22" spans="1:48" s="12" customFormat="1" ht="19.5" customHeight="1" x14ac:dyDescent="0.35">
      <c r="A22" s="59"/>
      <c r="B22" s="300" t="s">
        <v>202</v>
      </c>
      <c r="C22" s="374"/>
      <c r="D22" s="62">
        <v>5</v>
      </c>
      <c r="E22" s="25">
        <f t="shared" si="1"/>
        <v>150</v>
      </c>
      <c r="F22" s="37"/>
      <c r="G22" s="38"/>
      <c r="H22" s="38"/>
      <c r="I22" s="38"/>
      <c r="J22" s="39"/>
      <c r="K22" s="49"/>
      <c r="L22" s="57"/>
      <c r="M22" s="553"/>
      <c r="N22" s="551"/>
      <c r="O22" s="51"/>
      <c r="P22" s="57"/>
      <c r="Q22" s="39"/>
      <c r="R22" s="552"/>
      <c r="S22" s="37"/>
      <c r="T22" s="57"/>
      <c r="U22" s="39"/>
      <c r="V22" s="215"/>
      <c r="W22" s="37"/>
      <c r="X22" s="38"/>
      <c r="Y22" s="39"/>
      <c r="Z22" s="15"/>
      <c r="AA22" s="37"/>
      <c r="AB22" s="57"/>
      <c r="AC22" s="39"/>
      <c r="AD22" s="36"/>
      <c r="AE22" s="49"/>
      <c r="AF22" s="57"/>
      <c r="AG22" s="52"/>
      <c r="AH22" s="36"/>
      <c r="AI22" s="49"/>
      <c r="AJ22" s="57"/>
      <c r="AK22" s="39"/>
      <c r="AL22" s="36"/>
      <c r="AM22" s="37"/>
      <c r="AN22" s="38"/>
      <c r="AO22" s="39"/>
      <c r="AP22" s="39"/>
      <c r="AQ22" s="36"/>
      <c r="AR22" s="51"/>
      <c r="AS22" s="362"/>
      <c r="AT22" s="14"/>
    </row>
    <row r="23" spans="1:48" s="74" customFormat="1" ht="19.5" customHeight="1" x14ac:dyDescent="0.35">
      <c r="A23" s="59" t="s">
        <v>257</v>
      </c>
      <c r="B23" s="337" t="s">
        <v>235</v>
      </c>
      <c r="C23" s="374" t="s">
        <v>217</v>
      </c>
      <c r="D23" s="58">
        <v>5</v>
      </c>
      <c r="E23" s="15">
        <f t="shared" si="1"/>
        <v>150</v>
      </c>
      <c r="F23" s="37">
        <f>G23+H23+I23</f>
        <v>64</v>
      </c>
      <c r="G23" s="38">
        <f>(K23+O23+S23+W23+AA23+AE23+AI23+AM23)*16</f>
        <v>32</v>
      </c>
      <c r="H23" s="38">
        <f>X23*16</f>
        <v>32</v>
      </c>
      <c r="I23" s="38">
        <f>(M23+Q23+U23+Y23+AC23+AG23+AK23+AO23)*16</f>
        <v>0</v>
      </c>
      <c r="J23" s="39">
        <f>E23-F23</f>
        <v>86</v>
      </c>
      <c r="K23" s="45"/>
      <c r="L23" s="38"/>
      <c r="M23" s="50"/>
      <c r="N23" s="550"/>
      <c r="O23" s="37"/>
      <c r="P23" s="38"/>
      <c r="Q23" s="52"/>
      <c r="R23" s="217"/>
      <c r="S23" s="37"/>
      <c r="T23" s="38"/>
      <c r="U23" s="52"/>
      <c r="V23" s="213"/>
      <c r="W23" s="37">
        <v>2</v>
      </c>
      <c r="X23" s="38">
        <v>2</v>
      </c>
      <c r="Y23" s="39"/>
      <c r="Z23" s="539">
        <v>5</v>
      </c>
      <c r="AA23" s="37"/>
      <c r="AB23" s="38"/>
      <c r="AC23" s="39"/>
      <c r="AD23" s="15"/>
      <c r="AE23" s="45"/>
      <c r="AF23" s="38"/>
      <c r="AG23" s="39"/>
      <c r="AH23" s="15"/>
      <c r="AI23" s="45"/>
      <c r="AJ23" s="38"/>
      <c r="AK23" s="39"/>
      <c r="AL23" s="15"/>
      <c r="AM23" s="37"/>
      <c r="AN23" s="38"/>
      <c r="AO23" s="39"/>
      <c r="AP23" s="39"/>
      <c r="AQ23" s="36">
        <v>4</v>
      </c>
      <c r="AR23" s="51"/>
      <c r="AS23" s="362"/>
      <c r="AT23" s="14"/>
    </row>
    <row r="24" spans="1:48" s="74" customFormat="1" ht="19.5" customHeight="1" thickBot="1" x14ac:dyDescent="0.4">
      <c r="A24" s="59" t="s">
        <v>258</v>
      </c>
      <c r="B24" s="338" t="s">
        <v>232</v>
      </c>
      <c r="C24" s="374" t="s">
        <v>216</v>
      </c>
      <c r="D24" s="55">
        <v>5</v>
      </c>
      <c r="E24" s="15">
        <f t="shared" si="1"/>
        <v>150</v>
      </c>
      <c r="F24" s="37">
        <f>G24+H24+I24</f>
        <v>64</v>
      </c>
      <c r="G24" s="38">
        <f>(K24+O24+S24+W24+AA24+AE24+AI24+AM24)*16</f>
        <v>32</v>
      </c>
      <c r="H24" s="38">
        <f>(L24+P24+T24+X24+AB24+AF24+AJ24+AN24)*16</f>
        <v>0</v>
      </c>
      <c r="I24" s="38">
        <f>(M24+Q24+U24+Y24+AC24+AG24+AK24+AO24)*16</f>
        <v>32</v>
      </c>
      <c r="J24" s="39">
        <f>E24-F24</f>
        <v>86</v>
      </c>
      <c r="K24" s="385"/>
      <c r="L24" s="64"/>
      <c r="M24" s="554"/>
      <c r="N24" s="555"/>
      <c r="O24" s="51"/>
      <c r="P24" s="57"/>
      <c r="Q24" s="39"/>
      <c r="R24" s="552"/>
      <c r="S24" s="46"/>
      <c r="T24" s="64"/>
      <c r="U24" s="47"/>
      <c r="V24" s="377"/>
      <c r="W24" s="37">
        <v>2</v>
      </c>
      <c r="X24" s="38"/>
      <c r="Y24" s="39">
        <v>2</v>
      </c>
      <c r="Z24" s="540"/>
      <c r="AA24" s="46"/>
      <c r="AB24" s="46"/>
      <c r="AC24" s="47"/>
      <c r="AD24" s="374"/>
      <c r="AE24" s="45"/>
      <c r="AF24" s="38"/>
      <c r="AG24" s="39"/>
      <c r="AH24" s="15"/>
      <c r="AI24" s="45"/>
      <c r="AJ24" s="38"/>
      <c r="AK24" s="39"/>
      <c r="AL24" s="15"/>
      <c r="AM24" s="46"/>
      <c r="AN24" s="46"/>
      <c r="AO24" s="47"/>
      <c r="AP24" s="39"/>
      <c r="AQ24" s="36">
        <v>4</v>
      </c>
      <c r="AR24" s="64"/>
      <c r="AS24" s="362"/>
      <c r="AT24" s="14"/>
    </row>
    <row r="25" spans="1:48" s="12" customFormat="1" ht="19.5" customHeight="1" thickBot="1" x14ac:dyDescent="0.4">
      <c r="A25" s="59"/>
      <c r="B25" s="2" t="s">
        <v>203</v>
      </c>
      <c r="C25" s="374"/>
      <c r="D25" s="55">
        <f>D22+D20</f>
        <v>10</v>
      </c>
      <c r="E25" s="15">
        <f t="shared" si="1"/>
        <v>300</v>
      </c>
      <c r="F25" s="37"/>
      <c r="G25" s="38"/>
      <c r="H25" s="38"/>
      <c r="I25" s="38"/>
      <c r="J25" s="39"/>
      <c r="K25" s="385"/>
      <c r="L25" s="64"/>
      <c r="M25" s="554"/>
      <c r="N25" s="555">
        <f>N21+N22+N23+N24</f>
        <v>0</v>
      </c>
      <c r="O25" s="51"/>
      <c r="P25" s="57"/>
      <c r="Q25" s="39"/>
      <c r="R25" s="552">
        <f>R21+R22+R23+R24</f>
        <v>0</v>
      </c>
      <c r="S25" s="46"/>
      <c r="T25" s="64"/>
      <c r="U25" s="47"/>
      <c r="V25" s="377">
        <f>V21+V22+V23+V24</f>
        <v>4</v>
      </c>
      <c r="W25" s="46"/>
      <c r="X25" s="64"/>
      <c r="Y25" s="47"/>
      <c r="Z25" s="377">
        <v>5</v>
      </c>
      <c r="AA25" s="46"/>
      <c r="AB25" s="64"/>
      <c r="AC25" s="47"/>
      <c r="AD25" s="373">
        <f>AD21+AD22+AD23+AD24</f>
        <v>0</v>
      </c>
      <c r="AE25" s="49"/>
      <c r="AF25" s="57"/>
      <c r="AG25" s="52"/>
      <c r="AH25" s="36">
        <f>AH21+AH22+AH23+AH24</f>
        <v>0</v>
      </c>
      <c r="AI25" s="49"/>
      <c r="AJ25" s="57"/>
      <c r="AK25" s="39"/>
      <c r="AL25" s="36">
        <f>AL21+AL22+AL23+AN22</f>
        <v>0</v>
      </c>
      <c r="AM25" s="46"/>
      <c r="AN25" s="46"/>
      <c r="AO25" s="47"/>
      <c r="AP25" s="374"/>
      <c r="AQ25" s="49"/>
      <c r="AR25" s="361"/>
      <c r="AS25" s="14"/>
      <c r="AT25" s="14"/>
      <c r="AV25" s="369"/>
    </row>
    <row r="26" spans="1:48" s="182" customFormat="1" ht="23.25" customHeight="1" x14ac:dyDescent="0.3">
      <c r="A26" s="299" t="s">
        <v>259</v>
      </c>
      <c r="B26" s="534" t="s">
        <v>71</v>
      </c>
      <c r="C26" s="535"/>
      <c r="D26" s="535"/>
      <c r="E26" s="535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5"/>
      <c r="T26" s="535"/>
      <c r="U26" s="535"/>
      <c r="V26" s="535"/>
      <c r="W26" s="535"/>
      <c r="X26" s="535"/>
      <c r="Y26" s="535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J26" s="535"/>
      <c r="AK26" s="535"/>
      <c r="AL26" s="535"/>
      <c r="AM26" s="535"/>
      <c r="AN26" s="535"/>
      <c r="AO26" s="535"/>
      <c r="AP26" s="535"/>
      <c r="AQ26" s="535"/>
      <c r="AR26" s="535"/>
      <c r="AS26" s="535"/>
      <c r="AT26" s="536"/>
    </row>
    <row r="27" spans="1:48" s="74" customFormat="1" ht="19.5" customHeight="1" x14ac:dyDescent="0.35">
      <c r="A27" s="432" t="s">
        <v>201</v>
      </c>
      <c r="B27" s="433"/>
      <c r="C27" s="15"/>
      <c r="D27" s="58">
        <v>85</v>
      </c>
      <c r="E27" s="15">
        <f>D27*30</f>
        <v>2550</v>
      </c>
      <c r="F27" s="37"/>
      <c r="G27" s="38"/>
      <c r="H27" s="38"/>
      <c r="I27" s="38"/>
      <c r="J27" s="39"/>
      <c r="K27" s="45"/>
      <c r="L27" s="38"/>
      <c r="M27" s="50"/>
      <c r="N27" s="550"/>
      <c r="O27" s="37"/>
      <c r="P27" s="38"/>
      <c r="Q27" s="52"/>
      <c r="R27" s="217"/>
      <c r="S27" s="37"/>
      <c r="T27" s="38"/>
      <c r="U27" s="52"/>
      <c r="V27" s="213"/>
      <c r="W27" s="37"/>
      <c r="X27" s="38"/>
      <c r="Y27" s="52"/>
      <c r="Z27" s="15"/>
      <c r="AA27" s="37"/>
      <c r="AB27" s="38"/>
      <c r="AC27" s="39"/>
      <c r="AD27" s="15"/>
      <c r="AE27" s="45"/>
      <c r="AF27" s="38"/>
      <c r="AG27" s="39"/>
      <c r="AH27" s="15"/>
      <c r="AI27" s="45"/>
      <c r="AJ27" s="38"/>
      <c r="AK27" s="39"/>
      <c r="AL27" s="15"/>
      <c r="AM27" s="37"/>
      <c r="AN27" s="38"/>
      <c r="AO27" s="39"/>
      <c r="AP27" s="15"/>
      <c r="AQ27" s="15"/>
      <c r="AR27" s="55"/>
      <c r="AS27" s="14"/>
      <c r="AT27" s="14"/>
    </row>
    <row r="28" spans="1:48" s="12" customFormat="1" ht="20.25" customHeight="1" x14ac:dyDescent="0.35">
      <c r="A28" s="59"/>
      <c r="B28" s="300" t="s">
        <v>62</v>
      </c>
      <c r="C28" s="15"/>
      <c r="D28" s="60">
        <f>SUM(D29:D40)</f>
        <v>60</v>
      </c>
      <c r="E28" s="15">
        <f>D28*30</f>
        <v>1800</v>
      </c>
      <c r="F28" s="37"/>
      <c r="G28" s="38"/>
      <c r="H28" s="38"/>
      <c r="I28" s="38"/>
      <c r="J28" s="39"/>
      <c r="K28" s="49"/>
      <c r="L28" s="38"/>
      <c r="M28" s="50"/>
      <c r="N28" s="551"/>
      <c r="O28" s="51"/>
      <c r="P28" s="38"/>
      <c r="Q28" s="52"/>
      <c r="R28" s="552"/>
      <c r="S28" s="37"/>
      <c r="T28" s="38"/>
      <c r="U28" s="39"/>
      <c r="V28" s="213"/>
      <c r="W28" s="37"/>
      <c r="X28" s="38"/>
      <c r="Y28" s="39"/>
      <c r="Z28" s="15"/>
      <c r="AA28" s="37"/>
      <c r="AB28" s="38"/>
      <c r="AC28" s="39"/>
      <c r="AD28" s="15"/>
      <c r="AE28" s="45"/>
      <c r="AF28" s="38"/>
      <c r="AG28" s="39"/>
      <c r="AH28" s="15"/>
      <c r="AI28" s="45"/>
      <c r="AJ28" s="38"/>
      <c r="AK28" s="39"/>
      <c r="AL28" s="15"/>
      <c r="AM28" s="37"/>
      <c r="AN28" s="38"/>
      <c r="AO28" s="39"/>
      <c r="AP28" s="15"/>
      <c r="AQ28" s="36"/>
      <c r="AR28" s="370"/>
      <c r="AS28" s="14"/>
      <c r="AT28" s="14"/>
    </row>
    <row r="29" spans="1:48" s="12" customFormat="1" ht="24.75" customHeight="1" x14ac:dyDescent="0.35">
      <c r="A29" s="59" t="s">
        <v>260</v>
      </c>
      <c r="B29" s="61" t="s">
        <v>240</v>
      </c>
      <c r="C29" s="15" t="s">
        <v>217</v>
      </c>
      <c r="D29" s="370">
        <v>5</v>
      </c>
      <c r="E29" s="15">
        <f>D29*30</f>
        <v>150</v>
      </c>
      <c r="F29" s="37">
        <f>G29+H29+I29</f>
        <v>64</v>
      </c>
      <c r="G29" s="38">
        <f>(K29+O29+S29+W29+AA29+AE29+AI29+AM29)*16</f>
        <v>0</v>
      </c>
      <c r="H29" s="38">
        <f>(L29+P29+T29+X29+AB29+AF29+AJ29+AN29)*16</f>
        <v>32</v>
      </c>
      <c r="I29" s="38">
        <f>(M29+Q29+U29+Y29+AC29+AG29+AK29+AO29)*16</f>
        <v>32</v>
      </c>
      <c r="J29" s="39">
        <f>E29-F29</f>
        <v>86</v>
      </c>
      <c r="K29" s="49"/>
      <c r="L29" s="38"/>
      <c r="M29" s="50"/>
      <c r="N29" s="551"/>
      <c r="O29" s="51"/>
      <c r="P29" s="38">
        <v>2</v>
      </c>
      <c r="Q29" s="52">
        <v>2</v>
      </c>
      <c r="R29" s="552">
        <v>5</v>
      </c>
      <c r="S29" s="37"/>
      <c r="T29" s="38"/>
      <c r="U29" s="39"/>
      <c r="V29" s="213"/>
      <c r="W29" s="37"/>
      <c r="X29" s="38"/>
      <c r="Y29" s="39"/>
      <c r="Z29" s="15"/>
      <c r="AA29" s="37"/>
      <c r="AB29" s="38"/>
      <c r="AC29" s="39"/>
      <c r="AD29" s="15"/>
      <c r="AE29" s="45"/>
      <c r="AF29" s="38"/>
      <c r="AG29" s="39"/>
      <c r="AH29" s="15"/>
      <c r="AI29" s="45"/>
      <c r="AJ29" s="38"/>
      <c r="AK29" s="39"/>
      <c r="AL29" s="15"/>
      <c r="AM29" s="37"/>
      <c r="AN29" s="38"/>
      <c r="AO29" s="39"/>
      <c r="AP29" s="15"/>
      <c r="AQ29" s="373">
        <v>2</v>
      </c>
      <c r="AR29" s="370"/>
      <c r="AS29" s="14"/>
      <c r="AT29" s="14"/>
    </row>
    <row r="30" spans="1:48" s="12" customFormat="1" ht="31.5" customHeight="1" x14ac:dyDescent="0.35">
      <c r="A30" s="59" t="s">
        <v>261</v>
      </c>
      <c r="B30" s="360" t="s">
        <v>339</v>
      </c>
      <c r="C30" s="15" t="s">
        <v>217</v>
      </c>
      <c r="D30" s="370">
        <v>5</v>
      </c>
      <c r="E30" s="15">
        <f t="shared" ref="E30:E49" si="2">D30*30</f>
        <v>150</v>
      </c>
      <c r="F30" s="37">
        <f t="shared" ref="F30:F44" si="3">G30+H30+I30</f>
        <v>64</v>
      </c>
      <c r="G30" s="38">
        <f t="shared" ref="G30:I40" si="4">(K30+O30+S30+W30+AA30+AE30+AI30+AM30)*16</f>
        <v>32</v>
      </c>
      <c r="H30" s="38">
        <f t="shared" si="4"/>
        <v>0</v>
      </c>
      <c r="I30" s="38">
        <f t="shared" si="4"/>
        <v>32</v>
      </c>
      <c r="J30" s="39">
        <f t="shared" ref="J30:J40" si="5">E30-F30</f>
        <v>86</v>
      </c>
      <c r="K30" s="49"/>
      <c r="L30" s="38"/>
      <c r="M30" s="50"/>
      <c r="N30" s="551"/>
      <c r="O30" s="51"/>
      <c r="P30" s="38"/>
      <c r="Q30" s="52"/>
      <c r="R30" s="552"/>
      <c r="S30" s="37"/>
      <c r="T30" s="38"/>
      <c r="U30" s="39"/>
      <c r="V30" s="213"/>
      <c r="W30" s="37">
        <v>2</v>
      </c>
      <c r="X30" s="38"/>
      <c r="Y30" s="39">
        <v>2</v>
      </c>
      <c r="Z30" s="15">
        <v>4</v>
      </c>
      <c r="AA30" s="37"/>
      <c r="AB30" s="38"/>
      <c r="AC30" s="39"/>
      <c r="AD30" s="15"/>
      <c r="AE30" s="45"/>
      <c r="AF30" s="38"/>
      <c r="AG30" s="39"/>
      <c r="AH30" s="15"/>
      <c r="AI30" s="45"/>
      <c r="AJ30" s="38"/>
      <c r="AK30" s="39"/>
      <c r="AL30" s="15"/>
      <c r="AM30" s="37"/>
      <c r="AN30" s="38"/>
      <c r="AO30" s="39"/>
      <c r="AP30" s="15"/>
      <c r="AQ30" s="373">
        <v>3</v>
      </c>
      <c r="AR30" s="370"/>
      <c r="AS30" s="14"/>
      <c r="AT30" s="14"/>
    </row>
    <row r="31" spans="1:48" s="12" customFormat="1" ht="20.25" customHeight="1" x14ac:dyDescent="0.35">
      <c r="A31" s="59" t="s">
        <v>262</v>
      </c>
      <c r="B31" s="336" t="s">
        <v>239</v>
      </c>
      <c r="C31" s="15" t="s">
        <v>217</v>
      </c>
      <c r="D31" s="370">
        <v>5</v>
      </c>
      <c r="E31" s="15">
        <f t="shared" si="2"/>
        <v>150</v>
      </c>
      <c r="F31" s="37">
        <f t="shared" si="3"/>
        <v>64</v>
      </c>
      <c r="G31" s="38">
        <f t="shared" si="4"/>
        <v>32</v>
      </c>
      <c r="H31" s="38">
        <f t="shared" si="4"/>
        <v>32</v>
      </c>
      <c r="I31" s="38">
        <f t="shared" si="4"/>
        <v>0</v>
      </c>
      <c r="J31" s="39">
        <f t="shared" si="5"/>
        <v>86</v>
      </c>
      <c r="K31" s="49"/>
      <c r="L31" s="38"/>
      <c r="M31" s="50"/>
      <c r="N31" s="551"/>
      <c r="O31" s="51"/>
      <c r="P31" s="38"/>
      <c r="Q31" s="52"/>
      <c r="R31" s="552"/>
      <c r="S31" s="37">
        <v>2</v>
      </c>
      <c r="T31" s="38">
        <v>2</v>
      </c>
      <c r="U31" s="39"/>
      <c r="V31" s="213">
        <v>4</v>
      </c>
      <c r="W31" s="37"/>
      <c r="X31" s="38"/>
      <c r="Y31" s="39"/>
      <c r="Z31" s="15"/>
      <c r="AA31" s="37"/>
      <c r="AB31" s="38"/>
      <c r="AC31" s="39"/>
      <c r="AD31" s="15"/>
      <c r="AE31" s="45"/>
      <c r="AF31" s="38"/>
      <c r="AG31" s="39"/>
      <c r="AH31" s="15"/>
      <c r="AI31" s="45"/>
      <c r="AJ31" s="38"/>
      <c r="AK31" s="39"/>
      <c r="AL31" s="15"/>
      <c r="AM31" s="37"/>
      <c r="AN31" s="38"/>
      <c r="AO31" s="39"/>
      <c r="AP31" s="15"/>
      <c r="AQ31" s="373">
        <v>3</v>
      </c>
      <c r="AR31" s="370"/>
      <c r="AS31" s="14"/>
      <c r="AT31" s="14"/>
    </row>
    <row r="32" spans="1:48" s="12" customFormat="1" ht="35.25" customHeight="1" x14ac:dyDescent="0.35">
      <c r="A32" s="59" t="s">
        <v>263</v>
      </c>
      <c r="B32" s="359" t="s">
        <v>327</v>
      </c>
      <c r="C32" s="15" t="s">
        <v>217</v>
      </c>
      <c r="D32" s="370">
        <v>5</v>
      </c>
      <c r="E32" s="15">
        <f t="shared" si="2"/>
        <v>150</v>
      </c>
      <c r="F32" s="37">
        <f t="shared" si="3"/>
        <v>64</v>
      </c>
      <c r="G32" s="38">
        <f t="shared" si="4"/>
        <v>32</v>
      </c>
      <c r="H32" s="38">
        <f t="shared" si="4"/>
        <v>32</v>
      </c>
      <c r="I32" s="38">
        <f t="shared" si="4"/>
        <v>0</v>
      </c>
      <c r="J32" s="39">
        <f t="shared" si="5"/>
        <v>86</v>
      </c>
      <c r="K32" s="49"/>
      <c r="L32" s="38"/>
      <c r="M32" s="50"/>
      <c r="N32" s="551"/>
      <c r="O32" s="51"/>
      <c r="P32" s="38"/>
      <c r="Q32" s="52"/>
      <c r="R32" s="552"/>
      <c r="S32" s="37"/>
      <c r="T32" s="38"/>
      <c r="U32" s="39"/>
      <c r="V32" s="213"/>
      <c r="W32" s="37"/>
      <c r="X32" s="38"/>
      <c r="Y32" s="39"/>
      <c r="Z32" s="15"/>
      <c r="AA32" s="37">
        <v>2</v>
      </c>
      <c r="AB32" s="38">
        <v>2</v>
      </c>
      <c r="AC32" s="39"/>
      <c r="AD32" s="15">
        <v>5</v>
      </c>
      <c r="AE32" s="45"/>
      <c r="AF32" s="38"/>
      <c r="AG32" s="39"/>
      <c r="AH32" s="15"/>
      <c r="AI32" s="45"/>
      <c r="AJ32" s="38"/>
      <c r="AK32" s="39"/>
      <c r="AL32" s="15"/>
      <c r="AM32" s="37"/>
      <c r="AN32" s="38"/>
      <c r="AO32" s="39"/>
      <c r="AP32" s="15"/>
      <c r="AQ32" s="373">
        <v>5</v>
      </c>
      <c r="AR32" s="370"/>
      <c r="AS32" s="14"/>
      <c r="AT32" s="14"/>
    </row>
    <row r="33" spans="1:48" s="12" customFormat="1" ht="20.25" customHeight="1" x14ac:dyDescent="0.35">
      <c r="A33" s="59" t="s">
        <v>264</v>
      </c>
      <c r="B33" s="336" t="s">
        <v>328</v>
      </c>
      <c r="C33" s="15" t="s">
        <v>217</v>
      </c>
      <c r="D33" s="370">
        <v>5</v>
      </c>
      <c r="E33" s="15">
        <f t="shared" si="2"/>
        <v>150</v>
      </c>
      <c r="F33" s="37">
        <f t="shared" si="3"/>
        <v>64</v>
      </c>
      <c r="G33" s="38">
        <f t="shared" si="4"/>
        <v>32</v>
      </c>
      <c r="H33" s="38">
        <f t="shared" si="4"/>
        <v>32</v>
      </c>
      <c r="I33" s="38">
        <f t="shared" si="4"/>
        <v>0</v>
      </c>
      <c r="J33" s="39">
        <f t="shared" si="5"/>
        <v>86</v>
      </c>
      <c r="K33" s="49"/>
      <c r="L33" s="38"/>
      <c r="M33" s="50"/>
      <c r="N33" s="551"/>
      <c r="O33" s="51"/>
      <c r="P33" s="38"/>
      <c r="Q33" s="52"/>
      <c r="R33" s="552"/>
      <c r="S33" s="37"/>
      <c r="T33" s="38"/>
      <c r="U33" s="39"/>
      <c r="V33" s="213"/>
      <c r="W33" s="37"/>
      <c r="X33" s="38"/>
      <c r="Y33" s="39"/>
      <c r="Z33" s="15"/>
      <c r="AA33" s="37"/>
      <c r="AB33" s="38"/>
      <c r="AC33" s="39"/>
      <c r="AD33" s="15"/>
      <c r="AE33" s="45">
        <v>2</v>
      </c>
      <c r="AF33" s="38">
        <v>2</v>
      </c>
      <c r="AG33" s="39"/>
      <c r="AH33" s="15">
        <v>5</v>
      </c>
      <c r="AI33" s="45"/>
      <c r="AJ33" s="38"/>
      <c r="AK33" s="39"/>
      <c r="AL33" s="15"/>
      <c r="AM33" s="37"/>
      <c r="AN33" s="38"/>
      <c r="AO33" s="39"/>
      <c r="AP33" s="15"/>
      <c r="AQ33" s="373">
        <v>6</v>
      </c>
      <c r="AR33" s="370"/>
      <c r="AS33" s="14"/>
      <c r="AT33" s="14"/>
    </row>
    <row r="34" spans="1:48" s="12" customFormat="1" ht="21.75" customHeight="1" x14ac:dyDescent="0.35">
      <c r="A34" s="59" t="s">
        <v>265</v>
      </c>
      <c r="B34" s="359" t="s">
        <v>306</v>
      </c>
      <c r="C34" s="15" t="s">
        <v>217</v>
      </c>
      <c r="D34" s="370">
        <v>5</v>
      </c>
      <c r="E34" s="15">
        <f t="shared" si="2"/>
        <v>150</v>
      </c>
      <c r="F34" s="37">
        <f t="shared" si="3"/>
        <v>64</v>
      </c>
      <c r="G34" s="38">
        <f t="shared" si="4"/>
        <v>32</v>
      </c>
      <c r="H34" s="38">
        <f t="shared" si="4"/>
        <v>32</v>
      </c>
      <c r="I34" s="38">
        <f t="shared" si="4"/>
        <v>0</v>
      </c>
      <c r="J34" s="39">
        <f t="shared" si="5"/>
        <v>86</v>
      </c>
      <c r="K34" s="49"/>
      <c r="L34" s="38"/>
      <c r="M34" s="50"/>
      <c r="N34" s="551"/>
      <c r="O34" s="51"/>
      <c r="P34" s="38"/>
      <c r="Q34" s="52"/>
      <c r="R34" s="552"/>
      <c r="S34" s="37"/>
      <c r="T34" s="38"/>
      <c r="U34" s="39"/>
      <c r="V34" s="213"/>
      <c r="W34" s="37"/>
      <c r="X34" s="38"/>
      <c r="Y34" s="39"/>
      <c r="Z34" s="15"/>
      <c r="AA34" s="37"/>
      <c r="AB34" s="38"/>
      <c r="AC34" s="39"/>
      <c r="AD34" s="15"/>
      <c r="AE34" s="45">
        <v>2</v>
      </c>
      <c r="AF34" s="38">
        <v>2</v>
      </c>
      <c r="AG34" s="39"/>
      <c r="AH34" s="15">
        <v>5</v>
      </c>
      <c r="AI34" s="45"/>
      <c r="AJ34" s="38"/>
      <c r="AK34" s="39"/>
      <c r="AL34" s="15"/>
      <c r="AM34" s="37"/>
      <c r="AN34" s="38"/>
      <c r="AO34" s="39"/>
      <c r="AP34" s="15"/>
      <c r="AQ34" s="373">
        <v>6</v>
      </c>
      <c r="AR34" s="370"/>
      <c r="AS34" s="14"/>
      <c r="AT34" s="14"/>
    </row>
    <row r="35" spans="1:48" s="12" customFormat="1" ht="20.25" customHeight="1" x14ac:dyDescent="0.35">
      <c r="A35" s="59" t="s">
        <v>266</v>
      </c>
      <c r="B35" s="24" t="s">
        <v>241</v>
      </c>
      <c r="C35" s="15" t="s">
        <v>217</v>
      </c>
      <c r="D35" s="370">
        <v>5</v>
      </c>
      <c r="E35" s="15">
        <f t="shared" si="2"/>
        <v>150</v>
      </c>
      <c r="F35" s="37">
        <f t="shared" si="3"/>
        <v>64</v>
      </c>
      <c r="G35" s="38">
        <f t="shared" si="4"/>
        <v>32</v>
      </c>
      <c r="H35" s="38">
        <f t="shared" si="4"/>
        <v>0</v>
      </c>
      <c r="I35" s="38">
        <f t="shared" si="4"/>
        <v>32</v>
      </c>
      <c r="J35" s="39">
        <f t="shared" si="5"/>
        <v>86</v>
      </c>
      <c r="K35" s="49"/>
      <c r="L35" s="38"/>
      <c r="M35" s="50"/>
      <c r="N35" s="551"/>
      <c r="O35" s="51"/>
      <c r="P35" s="38"/>
      <c r="Q35" s="52"/>
      <c r="R35" s="552"/>
      <c r="S35" s="37"/>
      <c r="T35" s="38"/>
      <c r="U35" s="39"/>
      <c r="V35" s="213"/>
      <c r="W35" s="37"/>
      <c r="X35" s="38"/>
      <c r="Y35" s="39"/>
      <c r="Z35" s="15"/>
      <c r="AA35" s="37">
        <v>2</v>
      </c>
      <c r="AB35" s="38"/>
      <c r="AC35" s="39">
        <v>2</v>
      </c>
      <c r="AD35" s="15">
        <v>5</v>
      </c>
      <c r="AE35" s="45"/>
      <c r="AF35" s="38"/>
      <c r="AG35" s="39"/>
      <c r="AH35" s="15"/>
      <c r="AI35" s="45"/>
      <c r="AJ35" s="38"/>
      <c r="AK35" s="39"/>
      <c r="AL35" s="15"/>
      <c r="AM35" s="37"/>
      <c r="AN35" s="38"/>
      <c r="AO35" s="39"/>
      <c r="AP35" s="15"/>
      <c r="AQ35" s="373">
        <v>5</v>
      </c>
      <c r="AR35" s="370"/>
      <c r="AS35" s="14"/>
      <c r="AT35" s="14"/>
    </row>
    <row r="36" spans="1:48" s="12" customFormat="1" ht="37.5" customHeight="1" x14ac:dyDescent="0.35">
      <c r="A36" s="59" t="s">
        <v>267</v>
      </c>
      <c r="B36" s="359" t="s">
        <v>318</v>
      </c>
      <c r="C36" s="15" t="s">
        <v>217</v>
      </c>
      <c r="D36" s="370">
        <v>5</v>
      </c>
      <c r="E36" s="15">
        <f t="shared" si="2"/>
        <v>150</v>
      </c>
      <c r="F36" s="37">
        <f t="shared" si="3"/>
        <v>64</v>
      </c>
      <c r="G36" s="38">
        <f t="shared" si="4"/>
        <v>32</v>
      </c>
      <c r="H36" s="38">
        <f t="shared" si="4"/>
        <v>32</v>
      </c>
      <c r="I36" s="38">
        <f t="shared" si="4"/>
        <v>0</v>
      </c>
      <c r="J36" s="39">
        <f t="shared" si="5"/>
        <v>86</v>
      </c>
      <c r="K36" s="49"/>
      <c r="L36" s="38"/>
      <c r="M36" s="50"/>
      <c r="N36" s="551"/>
      <c r="O36" s="51"/>
      <c r="P36" s="38"/>
      <c r="Q36" s="52"/>
      <c r="R36" s="552"/>
      <c r="S36" s="37"/>
      <c r="T36" s="38"/>
      <c r="U36" s="39"/>
      <c r="V36" s="213"/>
      <c r="W36" s="37"/>
      <c r="X36" s="38"/>
      <c r="Y36" s="39"/>
      <c r="Z36" s="15"/>
      <c r="AA36" s="37"/>
      <c r="AB36" s="38"/>
      <c r="AC36" s="39"/>
      <c r="AD36" s="15"/>
      <c r="AE36" s="45"/>
      <c r="AF36" s="38"/>
      <c r="AG36" s="39"/>
      <c r="AH36" s="15"/>
      <c r="AI36" s="45">
        <v>2</v>
      </c>
      <c r="AJ36" s="38">
        <v>2</v>
      </c>
      <c r="AK36" s="39"/>
      <c r="AL36" s="15">
        <v>5</v>
      </c>
      <c r="AM36" s="37"/>
      <c r="AN36" s="38"/>
      <c r="AO36" s="39"/>
      <c r="AP36" s="15"/>
      <c r="AQ36" s="373">
        <v>7</v>
      </c>
      <c r="AR36" s="370"/>
      <c r="AS36" s="14"/>
      <c r="AT36" s="14"/>
    </row>
    <row r="37" spans="1:48" s="12" customFormat="1" ht="39" customHeight="1" x14ac:dyDescent="0.35">
      <c r="A37" s="59" t="s">
        <v>301</v>
      </c>
      <c r="B37" s="359" t="s">
        <v>329</v>
      </c>
      <c r="C37" s="15" t="s">
        <v>217</v>
      </c>
      <c r="D37" s="55">
        <v>5</v>
      </c>
      <c r="E37" s="15">
        <f>D37*30</f>
        <v>150</v>
      </c>
      <c r="F37" s="37">
        <f>G37+H37+I37</f>
        <v>64</v>
      </c>
      <c r="G37" s="38">
        <f>(O37+K37+S37+W37+AA37+AE37+AI37+AM37)*16</f>
        <v>32</v>
      </c>
      <c r="H37" s="38">
        <f t="shared" si="4"/>
        <v>32</v>
      </c>
      <c r="I37" s="38">
        <f t="shared" si="4"/>
        <v>0</v>
      </c>
      <c r="J37" s="39">
        <f>E37-F37</f>
        <v>86</v>
      </c>
      <c r="K37" s="49"/>
      <c r="L37" s="38"/>
      <c r="M37" s="50"/>
      <c r="N37" s="551"/>
      <c r="O37" s="51"/>
      <c r="P37" s="38"/>
      <c r="Q37" s="52"/>
      <c r="R37" s="552"/>
      <c r="S37" s="37"/>
      <c r="T37" s="38"/>
      <c r="U37" s="52"/>
      <c r="V37" s="215"/>
      <c r="W37" s="37"/>
      <c r="X37" s="38"/>
      <c r="Y37" s="52"/>
      <c r="Z37" s="36"/>
      <c r="AA37" s="37">
        <v>2</v>
      </c>
      <c r="AB37" s="38">
        <v>2</v>
      </c>
      <c r="AC37" s="39"/>
      <c r="AD37" s="15">
        <v>5</v>
      </c>
      <c r="AE37" s="45"/>
      <c r="AF37" s="38"/>
      <c r="AG37" s="39"/>
      <c r="AH37" s="15"/>
      <c r="AI37" s="45"/>
      <c r="AJ37" s="38"/>
      <c r="AK37" s="39"/>
      <c r="AL37" s="15"/>
      <c r="AM37" s="37"/>
      <c r="AN37" s="38"/>
      <c r="AO37" s="39"/>
      <c r="AP37" s="15"/>
      <c r="AQ37" s="374">
        <v>5</v>
      </c>
      <c r="AR37" s="197"/>
      <c r="AS37" s="197"/>
      <c r="AT37" s="53"/>
    </row>
    <row r="38" spans="1:48" s="12" customFormat="1" ht="19.5" customHeight="1" x14ac:dyDescent="0.35">
      <c r="A38" s="59" t="s">
        <v>308</v>
      </c>
      <c r="B38" s="336" t="s">
        <v>330</v>
      </c>
      <c r="C38" s="15" t="s">
        <v>217</v>
      </c>
      <c r="D38" s="55">
        <v>5</v>
      </c>
      <c r="E38" s="15">
        <f>D38*30</f>
        <v>150</v>
      </c>
      <c r="F38" s="37">
        <f>G38+H38+I38</f>
        <v>64</v>
      </c>
      <c r="G38" s="38">
        <f>(O38+K38+S38+W38+AA38+AE38+AI38+AM38)*16</f>
        <v>32</v>
      </c>
      <c r="H38" s="38">
        <f t="shared" si="4"/>
        <v>32</v>
      </c>
      <c r="I38" s="38">
        <f t="shared" si="4"/>
        <v>0</v>
      </c>
      <c r="J38" s="39">
        <f>E38-F38</f>
        <v>86</v>
      </c>
      <c r="K38" s="49"/>
      <c r="L38" s="57"/>
      <c r="M38" s="553"/>
      <c r="N38" s="551"/>
      <c r="O38" s="51"/>
      <c r="P38" s="57"/>
      <c r="Q38" s="39"/>
      <c r="R38" s="552"/>
      <c r="S38" s="37"/>
      <c r="T38" s="57"/>
      <c r="U38" s="39"/>
      <c r="V38" s="215"/>
      <c r="W38" s="37"/>
      <c r="X38" s="57"/>
      <c r="Y38" s="39"/>
      <c r="Z38" s="215"/>
      <c r="AA38" s="37">
        <v>2</v>
      </c>
      <c r="AB38" s="57">
        <v>2</v>
      </c>
      <c r="AC38" s="39"/>
      <c r="AD38" s="36">
        <v>5</v>
      </c>
      <c r="AE38" s="49"/>
      <c r="AF38" s="57"/>
      <c r="AG38" s="52"/>
      <c r="AH38" s="36"/>
      <c r="AI38" s="49"/>
      <c r="AJ38" s="57"/>
      <c r="AK38" s="39"/>
      <c r="AL38" s="36"/>
      <c r="AM38" s="37"/>
      <c r="AN38" s="38"/>
      <c r="AO38" s="39"/>
      <c r="AP38" s="15"/>
      <c r="AQ38" s="373">
        <v>5</v>
      </c>
      <c r="AR38" s="55"/>
      <c r="AS38" s="55">
        <v>5</v>
      </c>
      <c r="AT38" s="36"/>
    </row>
    <row r="39" spans="1:48" s="12" customFormat="1" ht="19.5" customHeight="1" x14ac:dyDescent="0.35">
      <c r="A39" s="59" t="s">
        <v>309</v>
      </c>
      <c r="B39" s="360" t="s">
        <v>303</v>
      </c>
      <c r="C39" s="15" t="s">
        <v>217</v>
      </c>
      <c r="D39" s="55">
        <v>5</v>
      </c>
      <c r="E39" s="15">
        <f>D39*30</f>
        <v>150</v>
      </c>
      <c r="F39" s="37">
        <f>G39+H39+I39</f>
        <v>64</v>
      </c>
      <c r="G39" s="38">
        <f>(O39+K39+S39+W39+AA39+AE39+AI39+AM39)*16</f>
        <v>32</v>
      </c>
      <c r="H39" s="38">
        <f t="shared" si="4"/>
        <v>32</v>
      </c>
      <c r="I39" s="38">
        <f t="shared" si="4"/>
        <v>0</v>
      </c>
      <c r="J39" s="39">
        <f>E39-F39</f>
        <v>86</v>
      </c>
      <c r="K39" s="49"/>
      <c r="L39" s="57"/>
      <c r="M39" s="553"/>
      <c r="N39" s="551"/>
      <c r="O39" s="51"/>
      <c r="P39" s="57"/>
      <c r="Q39" s="39"/>
      <c r="R39" s="552"/>
      <c r="S39" s="37"/>
      <c r="T39" s="57"/>
      <c r="U39" s="39"/>
      <c r="V39" s="215"/>
      <c r="W39" s="37"/>
      <c r="X39" s="57"/>
      <c r="Y39" s="39"/>
      <c r="Z39" s="215"/>
      <c r="AA39" s="37"/>
      <c r="AB39" s="57"/>
      <c r="AC39" s="39"/>
      <c r="AD39" s="36"/>
      <c r="AE39" s="49"/>
      <c r="AF39" s="57"/>
      <c r="AG39" s="52"/>
      <c r="AH39" s="36"/>
      <c r="AI39" s="49">
        <v>2</v>
      </c>
      <c r="AJ39" s="57">
        <v>2</v>
      </c>
      <c r="AK39" s="39"/>
      <c r="AL39" s="36">
        <v>5</v>
      </c>
      <c r="AM39" s="37"/>
      <c r="AN39" s="38"/>
      <c r="AO39" s="39"/>
      <c r="AP39" s="15"/>
      <c r="AQ39" s="373">
        <v>7</v>
      </c>
      <c r="AR39" s="55"/>
      <c r="AS39" s="55"/>
      <c r="AT39" s="36"/>
    </row>
    <row r="40" spans="1:48" s="12" customFormat="1" ht="19.5" customHeight="1" x14ac:dyDescent="0.35">
      <c r="A40" s="59" t="s">
        <v>319</v>
      </c>
      <c r="B40" s="61" t="s">
        <v>338</v>
      </c>
      <c r="C40" s="15" t="s">
        <v>217</v>
      </c>
      <c r="D40" s="55">
        <v>5</v>
      </c>
      <c r="E40" s="15">
        <f t="shared" si="2"/>
        <v>150</v>
      </c>
      <c r="F40" s="37">
        <f t="shared" si="3"/>
        <v>64</v>
      </c>
      <c r="G40" s="38">
        <f t="shared" si="4"/>
        <v>32</v>
      </c>
      <c r="H40" s="38">
        <f t="shared" si="4"/>
        <v>32</v>
      </c>
      <c r="I40" s="38">
        <f t="shared" si="4"/>
        <v>0</v>
      </c>
      <c r="J40" s="39">
        <f t="shared" si="5"/>
        <v>86</v>
      </c>
      <c r="K40" s="49"/>
      <c r="L40" s="57"/>
      <c r="M40" s="553"/>
      <c r="N40" s="551"/>
      <c r="O40" s="51"/>
      <c r="P40" s="57"/>
      <c r="Q40" s="39"/>
      <c r="R40" s="552"/>
      <c r="S40" s="37"/>
      <c r="T40" s="57"/>
      <c r="U40" s="39"/>
      <c r="V40" s="215"/>
      <c r="W40" s="37"/>
      <c r="X40" s="57"/>
      <c r="Y40" s="39"/>
      <c r="Z40" s="215"/>
      <c r="AA40" s="37"/>
      <c r="AB40" s="57"/>
      <c r="AC40" s="39"/>
      <c r="AD40" s="36"/>
      <c r="AE40" s="49"/>
      <c r="AF40" s="57"/>
      <c r="AG40" s="52"/>
      <c r="AH40" s="36"/>
      <c r="AI40" s="49">
        <v>2</v>
      </c>
      <c r="AJ40" s="57">
        <v>2</v>
      </c>
      <c r="AK40" s="39"/>
      <c r="AL40" s="36">
        <v>5</v>
      </c>
      <c r="AM40" s="37"/>
      <c r="AN40" s="38"/>
      <c r="AO40" s="39"/>
      <c r="AP40" s="15"/>
      <c r="AQ40" s="373">
        <v>7</v>
      </c>
      <c r="AR40" s="55"/>
      <c r="AS40" s="14"/>
      <c r="AT40" s="14"/>
    </row>
    <row r="41" spans="1:48" s="12" customFormat="1" ht="19.5" customHeight="1" x14ac:dyDescent="0.35">
      <c r="A41" s="59"/>
      <c r="B41" s="300" t="s">
        <v>202</v>
      </c>
      <c r="C41" s="374"/>
      <c r="D41" s="62">
        <v>20</v>
      </c>
      <c r="E41" s="15">
        <f t="shared" si="2"/>
        <v>600</v>
      </c>
      <c r="F41" s="37"/>
      <c r="G41" s="38"/>
      <c r="H41" s="38"/>
      <c r="I41" s="38"/>
      <c r="J41" s="39"/>
      <c r="K41" s="49"/>
      <c r="L41" s="57"/>
      <c r="M41" s="553"/>
      <c r="N41" s="551"/>
      <c r="O41" s="51"/>
      <c r="P41" s="57"/>
      <c r="Q41" s="39"/>
      <c r="R41" s="552"/>
      <c r="S41" s="37"/>
      <c r="T41" s="57"/>
      <c r="U41" s="39"/>
      <c r="V41" s="215"/>
      <c r="W41" s="37"/>
      <c r="X41" s="57"/>
      <c r="Y41" s="39"/>
      <c r="Z41" s="215"/>
      <c r="AA41" s="37"/>
      <c r="AB41" s="57"/>
      <c r="AC41" s="39"/>
      <c r="AD41" s="36"/>
      <c r="AE41" s="49"/>
      <c r="AF41" s="57"/>
      <c r="AG41" s="52"/>
      <c r="AH41" s="36"/>
      <c r="AI41" s="49"/>
      <c r="AJ41" s="57"/>
      <c r="AK41" s="39"/>
      <c r="AL41" s="36"/>
      <c r="AM41" s="37"/>
      <c r="AN41" s="38"/>
      <c r="AO41" s="39"/>
      <c r="AP41" s="15"/>
      <c r="AQ41" s="373"/>
      <c r="AR41" s="55"/>
      <c r="AS41" s="14"/>
      <c r="AT41" s="14"/>
    </row>
    <row r="42" spans="1:48" s="5" customFormat="1" ht="20.25" customHeight="1" x14ac:dyDescent="0.35">
      <c r="A42" s="59" t="s">
        <v>268</v>
      </c>
      <c r="B42" s="375" t="s">
        <v>320</v>
      </c>
      <c r="C42" s="374" t="s">
        <v>340</v>
      </c>
      <c r="D42" s="55">
        <v>6</v>
      </c>
      <c r="E42" s="15">
        <f t="shared" si="2"/>
        <v>180</v>
      </c>
      <c r="F42" s="37">
        <f t="shared" si="3"/>
        <v>80</v>
      </c>
      <c r="G42" s="38">
        <f t="shared" ref="G42:G49" si="6">(K42+O42+S42+W42+AA42+AE42+AI42)*16</f>
        <v>32</v>
      </c>
      <c r="H42" s="38">
        <f t="shared" ref="H42:I49" si="7">(L42+P42+T42+X42+AB42+AF42+AJ42+AN42)*16</f>
        <v>32</v>
      </c>
      <c r="I42" s="38">
        <f t="shared" si="7"/>
        <v>16</v>
      </c>
      <c r="J42" s="39">
        <f t="shared" ref="J42:J49" si="8">E42-F42</f>
        <v>100</v>
      </c>
      <c r="K42" s="49"/>
      <c r="L42" s="57"/>
      <c r="M42" s="553"/>
      <c r="N42" s="551"/>
      <c r="O42" s="51"/>
      <c r="P42" s="57"/>
      <c r="Q42" s="39"/>
      <c r="R42" s="552"/>
      <c r="S42" s="37"/>
      <c r="T42" s="57"/>
      <c r="U42" s="39"/>
      <c r="V42" s="215"/>
      <c r="W42" s="37">
        <v>2</v>
      </c>
      <c r="X42" s="57">
        <v>2</v>
      </c>
      <c r="Y42" s="39">
        <v>1</v>
      </c>
      <c r="Z42" s="547">
        <v>6</v>
      </c>
      <c r="AA42" s="37"/>
      <c r="AB42" s="57"/>
      <c r="AC42" s="39"/>
      <c r="AD42" s="537"/>
      <c r="AE42" s="49"/>
      <c r="AF42" s="57"/>
      <c r="AG42" s="52"/>
      <c r="AH42" s="36"/>
      <c r="AI42" s="49"/>
      <c r="AJ42" s="57"/>
      <c r="AK42" s="39"/>
      <c r="AL42" s="36"/>
      <c r="AM42" s="37"/>
      <c r="AN42" s="38"/>
      <c r="AO42" s="39"/>
      <c r="AP42" s="15"/>
      <c r="AQ42" s="373">
        <v>4</v>
      </c>
      <c r="AR42" s="55"/>
      <c r="AS42" s="339"/>
      <c r="AT42" s="339"/>
    </row>
    <row r="43" spans="1:48" s="19" customFormat="1" ht="33.75" customHeight="1" x14ac:dyDescent="0.35">
      <c r="A43" s="59" t="s">
        <v>269</v>
      </c>
      <c r="B43" s="54" t="s">
        <v>335</v>
      </c>
      <c r="C43" s="374" t="s">
        <v>217</v>
      </c>
      <c r="D43" s="55">
        <v>6</v>
      </c>
      <c r="E43" s="15">
        <f t="shared" si="2"/>
        <v>180</v>
      </c>
      <c r="F43" s="37">
        <f t="shared" si="3"/>
        <v>64</v>
      </c>
      <c r="G43" s="38">
        <f t="shared" si="6"/>
        <v>32</v>
      </c>
      <c r="H43" s="38">
        <f t="shared" si="7"/>
        <v>32</v>
      </c>
      <c r="I43" s="38">
        <f t="shared" si="7"/>
        <v>0</v>
      </c>
      <c r="J43" s="39">
        <f t="shared" si="8"/>
        <v>116</v>
      </c>
      <c r="K43" s="49"/>
      <c r="L43" s="57"/>
      <c r="M43" s="553"/>
      <c r="N43" s="551"/>
      <c r="O43" s="51"/>
      <c r="P43" s="57"/>
      <c r="Q43" s="39"/>
      <c r="R43" s="552"/>
      <c r="S43" s="37"/>
      <c r="T43" s="57"/>
      <c r="U43" s="39"/>
      <c r="V43" s="215"/>
      <c r="W43" s="37"/>
      <c r="X43" s="57"/>
      <c r="Y43" s="39"/>
      <c r="Z43" s="548"/>
      <c r="AA43" s="37"/>
      <c r="AB43" s="57"/>
      <c r="AC43" s="39"/>
      <c r="AD43" s="546"/>
      <c r="AE43" s="49"/>
      <c r="AF43" s="57"/>
      <c r="AG43" s="52"/>
      <c r="AH43" s="36"/>
      <c r="AI43" s="49">
        <v>2</v>
      </c>
      <c r="AJ43" s="57">
        <v>2</v>
      </c>
      <c r="AK43" s="39"/>
      <c r="AL43" s="537">
        <v>5</v>
      </c>
      <c r="AM43" s="37"/>
      <c r="AN43" s="38"/>
      <c r="AO43" s="39"/>
      <c r="AP43" s="15"/>
      <c r="AQ43" s="373">
        <v>7</v>
      </c>
      <c r="AR43" s="55"/>
      <c r="AS43" s="339"/>
      <c r="AT43" s="339"/>
      <c r="AU43" s="21"/>
      <c r="AV43" s="21"/>
    </row>
    <row r="44" spans="1:48" s="19" customFormat="1" ht="21" x14ac:dyDescent="0.35">
      <c r="A44" s="59" t="s">
        <v>270</v>
      </c>
      <c r="B44" s="54" t="s">
        <v>331</v>
      </c>
      <c r="C44" s="374" t="s">
        <v>217</v>
      </c>
      <c r="D44" s="55">
        <v>6</v>
      </c>
      <c r="E44" s="15">
        <f t="shared" si="2"/>
        <v>180</v>
      </c>
      <c r="F44" s="37">
        <f t="shared" si="3"/>
        <v>80</v>
      </c>
      <c r="G44" s="38">
        <f t="shared" si="6"/>
        <v>32</v>
      </c>
      <c r="H44" s="38">
        <f t="shared" si="7"/>
        <v>32</v>
      </c>
      <c r="I44" s="38">
        <f t="shared" si="7"/>
        <v>16</v>
      </c>
      <c r="J44" s="39">
        <f t="shared" si="8"/>
        <v>100</v>
      </c>
      <c r="K44" s="49"/>
      <c r="L44" s="57"/>
      <c r="M44" s="553"/>
      <c r="N44" s="551"/>
      <c r="O44" s="51"/>
      <c r="P44" s="57"/>
      <c r="Q44" s="39"/>
      <c r="R44" s="552"/>
      <c r="S44" s="37"/>
      <c r="T44" s="57"/>
      <c r="U44" s="39"/>
      <c r="V44" s="215"/>
      <c r="W44" s="37">
        <v>2</v>
      </c>
      <c r="X44" s="57">
        <v>2</v>
      </c>
      <c r="Y44" s="39">
        <v>1</v>
      </c>
      <c r="Z44" s="549"/>
      <c r="AA44" s="37"/>
      <c r="AB44" s="57"/>
      <c r="AC44" s="39"/>
      <c r="AD44" s="538"/>
      <c r="AE44" s="49"/>
      <c r="AF44" s="57"/>
      <c r="AG44" s="52"/>
      <c r="AH44" s="36"/>
      <c r="AI44" s="49"/>
      <c r="AJ44" s="57"/>
      <c r="AK44" s="39"/>
      <c r="AL44" s="546"/>
      <c r="AM44" s="37"/>
      <c r="AN44" s="38"/>
      <c r="AO44" s="39"/>
      <c r="AP44" s="15"/>
      <c r="AQ44" s="373">
        <v>4</v>
      </c>
      <c r="AR44" s="55"/>
      <c r="AS44" s="339"/>
      <c r="AT44" s="339"/>
      <c r="AU44" s="21"/>
      <c r="AV44" s="21"/>
    </row>
    <row r="45" spans="1:48" s="19" customFormat="1" ht="38.25" x14ac:dyDescent="0.35">
      <c r="A45" s="59" t="s">
        <v>271</v>
      </c>
      <c r="B45" s="54" t="s">
        <v>336</v>
      </c>
      <c r="C45" s="374" t="s">
        <v>217</v>
      </c>
      <c r="D45" s="55">
        <v>5</v>
      </c>
      <c r="E45" s="15">
        <f t="shared" si="2"/>
        <v>150</v>
      </c>
      <c r="F45" s="37">
        <f>G45+H45+I45</f>
        <v>64</v>
      </c>
      <c r="G45" s="38">
        <f t="shared" si="6"/>
        <v>32</v>
      </c>
      <c r="H45" s="38">
        <f>(L45+P45+T45+X45+AB45+AF45+AJ45+AN45)*16</f>
        <v>32</v>
      </c>
      <c r="I45" s="38">
        <f t="shared" si="7"/>
        <v>0</v>
      </c>
      <c r="J45" s="39">
        <f t="shared" si="8"/>
        <v>86</v>
      </c>
      <c r="K45" s="49"/>
      <c r="L45" s="57"/>
      <c r="M45" s="553"/>
      <c r="N45" s="551"/>
      <c r="O45" s="51"/>
      <c r="P45" s="57"/>
      <c r="Q45" s="39"/>
      <c r="R45" s="552"/>
      <c r="S45" s="37"/>
      <c r="T45" s="57"/>
      <c r="U45" s="39"/>
      <c r="V45" s="215"/>
      <c r="W45" s="37"/>
      <c r="X45" s="57"/>
      <c r="Y45" s="39"/>
      <c r="Z45" s="301"/>
      <c r="AA45" s="37"/>
      <c r="AB45" s="57"/>
      <c r="AC45" s="39"/>
      <c r="AD45" s="373"/>
      <c r="AE45" s="49"/>
      <c r="AF45" s="57"/>
      <c r="AG45" s="52"/>
      <c r="AH45" s="36"/>
      <c r="AI45" s="49">
        <v>2</v>
      </c>
      <c r="AJ45" s="57">
        <v>2</v>
      </c>
      <c r="AK45" s="39"/>
      <c r="AL45" s="538"/>
      <c r="AM45" s="37"/>
      <c r="AN45" s="38"/>
      <c r="AO45" s="39"/>
      <c r="AP45" s="15"/>
      <c r="AQ45" s="373">
        <v>7</v>
      </c>
      <c r="AR45" s="55"/>
      <c r="AS45" s="339"/>
      <c r="AT45" s="339"/>
      <c r="AU45" s="21"/>
      <c r="AV45" s="21"/>
    </row>
    <row r="46" spans="1:48" s="19" customFormat="1" ht="21" x14ac:dyDescent="0.35">
      <c r="A46" s="59" t="s">
        <v>314</v>
      </c>
      <c r="B46" s="54" t="s">
        <v>332</v>
      </c>
      <c r="C46" s="374" t="s">
        <v>217</v>
      </c>
      <c r="D46" s="55">
        <v>5</v>
      </c>
      <c r="E46" s="15">
        <f t="shared" si="2"/>
        <v>150</v>
      </c>
      <c r="F46" s="37">
        <f>G46+H46+I46</f>
        <v>64</v>
      </c>
      <c r="G46" s="38">
        <f t="shared" si="6"/>
        <v>0</v>
      </c>
      <c r="H46" s="38">
        <f>(L46+P46+T46+X46+AB46+AF46+AJ46+AN46)*16</f>
        <v>0</v>
      </c>
      <c r="I46" s="38">
        <f t="shared" si="7"/>
        <v>64</v>
      </c>
      <c r="J46" s="39">
        <f t="shared" si="8"/>
        <v>86</v>
      </c>
      <c r="K46" s="49"/>
      <c r="L46" s="57"/>
      <c r="M46" s="553"/>
      <c r="N46" s="551"/>
      <c r="O46" s="51"/>
      <c r="P46" s="57"/>
      <c r="Q46" s="39"/>
      <c r="R46" s="552"/>
      <c r="S46" s="37"/>
      <c r="T46" s="57"/>
      <c r="U46" s="39"/>
      <c r="V46" s="215"/>
      <c r="W46" s="37"/>
      <c r="X46" s="57"/>
      <c r="Y46" s="39"/>
      <c r="Z46" s="301"/>
      <c r="AA46" s="37"/>
      <c r="AB46" s="57"/>
      <c r="AC46" s="39">
        <v>4</v>
      </c>
      <c r="AD46" s="537">
        <v>5</v>
      </c>
      <c r="AE46" s="49"/>
      <c r="AF46" s="57"/>
      <c r="AG46" s="52"/>
      <c r="AH46" s="372"/>
      <c r="AI46" s="49"/>
      <c r="AJ46" s="57"/>
      <c r="AK46" s="39"/>
      <c r="AL46" s="373"/>
      <c r="AM46" s="37"/>
      <c r="AN46" s="38"/>
      <c r="AO46" s="39"/>
      <c r="AP46" s="15"/>
      <c r="AQ46" s="373">
        <v>5</v>
      </c>
      <c r="AR46" s="55"/>
      <c r="AS46" s="339"/>
      <c r="AT46" s="339"/>
      <c r="AU46" s="21"/>
      <c r="AV46" s="21"/>
    </row>
    <row r="47" spans="1:48" s="19" customFormat="1" ht="21" x14ac:dyDescent="0.35">
      <c r="A47" s="59" t="s">
        <v>315</v>
      </c>
      <c r="B47" s="54" t="s">
        <v>333</v>
      </c>
      <c r="C47" s="374" t="s">
        <v>217</v>
      </c>
      <c r="D47" s="55">
        <v>5</v>
      </c>
      <c r="E47" s="15">
        <f t="shared" si="2"/>
        <v>150</v>
      </c>
      <c r="F47" s="37">
        <f>G47+H47+I47</f>
        <v>64</v>
      </c>
      <c r="G47" s="38">
        <f t="shared" si="6"/>
        <v>0</v>
      </c>
      <c r="H47" s="38">
        <f>(L47+P47+T47+X47+AB47+AF47+AJ47+AN47)*16</f>
        <v>0</v>
      </c>
      <c r="I47" s="38">
        <f t="shared" si="7"/>
        <v>64</v>
      </c>
      <c r="J47" s="39">
        <f t="shared" si="8"/>
        <v>86</v>
      </c>
      <c r="K47" s="49"/>
      <c r="L47" s="57"/>
      <c r="M47" s="553"/>
      <c r="N47" s="551"/>
      <c r="O47" s="51"/>
      <c r="P47" s="57"/>
      <c r="Q47" s="39"/>
      <c r="R47" s="552"/>
      <c r="S47" s="37"/>
      <c r="T47" s="57"/>
      <c r="U47" s="39"/>
      <c r="V47" s="215"/>
      <c r="W47" s="37"/>
      <c r="X47" s="57"/>
      <c r="Y47" s="39"/>
      <c r="Z47" s="301"/>
      <c r="AA47" s="37"/>
      <c r="AB47" s="57"/>
      <c r="AC47" s="39">
        <v>4</v>
      </c>
      <c r="AD47" s="538"/>
      <c r="AE47" s="49"/>
      <c r="AF47" s="57"/>
      <c r="AG47" s="52"/>
      <c r="AH47" s="372"/>
      <c r="AI47" s="49"/>
      <c r="AJ47" s="57"/>
      <c r="AK47" s="39"/>
      <c r="AL47" s="373"/>
      <c r="AM47" s="37"/>
      <c r="AN47" s="38"/>
      <c r="AO47" s="39"/>
      <c r="AP47" s="15"/>
      <c r="AQ47" s="373">
        <v>5</v>
      </c>
      <c r="AR47" s="55"/>
      <c r="AS47" s="339"/>
      <c r="AT47" s="339"/>
      <c r="AU47" s="21"/>
      <c r="AV47" s="21"/>
    </row>
    <row r="48" spans="1:48" s="19" customFormat="1" ht="21" x14ac:dyDescent="0.35">
      <c r="A48" s="59" t="s">
        <v>316</v>
      </c>
      <c r="B48" s="54" t="s">
        <v>313</v>
      </c>
      <c r="C48" s="374" t="s">
        <v>217</v>
      </c>
      <c r="D48" s="55">
        <v>5</v>
      </c>
      <c r="E48" s="15">
        <f t="shared" si="2"/>
        <v>150</v>
      </c>
      <c r="F48" s="37">
        <f>G48+H48+I48</f>
        <v>64</v>
      </c>
      <c r="G48" s="38">
        <f t="shared" si="6"/>
        <v>32</v>
      </c>
      <c r="H48" s="38">
        <f>(L48+P48+T48+X48+AB48+AF48+AJ48+AN48)*16</f>
        <v>32</v>
      </c>
      <c r="I48" s="38">
        <f t="shared" si="7"/>
        <v>0</v>
      </c>
      <c r="J48" s="39">
        <f t="shared" si="8"/>
        <v>86</v>
      </c>
      <c r="K48" s="49"/>
      <c r="L48" s="57"/>
      <c r="M48" s="553"/>
      <c r="N48" s="551"/>
      <c r="O48" s="51"/>
      <c r="P48" s="57"/>
      <c r="Q48" s="39"/>
      <c r="R48" s="552"/>
      <c r="S48" s="37"/>
      <c r="T48" s="57"/>
      <c r="U48" s="39"/>
      <c r="V48" s="215"/>
      <c r="W48" s="37"/>
      <c r="X48" s="57"/>
      <c r="Y48" s="39"/>
      <c r="Z48" s="301"/>
      <c r="AA48" s="37"/>
      <c r="AB48" s="57"/>
      <c r="AC48" s="39"/>
      <c r="AD48" s="373"/>
      <c r="AE48" s="49">
        <v>2</v>
      </c>
      <c r="AF48" s="57">
        <v>2</v>
      </c>
      <c r="AG48" s="52"/>
      <c r="AH48" s="537">
        <v>5</v>
      </c>
      <c r="AI48" s="49"/>
      <c r="AJ48" s="57"/>
      <c r="AK48" s="39"/>
      <c r="AL48" s="373"/>
      <c r="AM48" s="37"/>
      <c r="AN48" s="38"/>
      <c r="AO48" s="39"/>
      <c r="AP48" s="15"/>
      <c r="AQ48" s="373">
        <v>6</v>
      </c>
      <c r="AR48" s="55"/>
      <c r="AS48" s="339"/>
      <c r="AT48" s="339"/>
      <c r="AU48" s="21"/>
      <c r="AV48" s="21"/>
    </row>
    <row r="49" spans="1:48" s="19" customFormat="1" ht="21.75" thickBot="1" x14ac:dyDescent="0.4">
      <c r="A49" s="59" t="s">
        <v>317</v>
      </c>
      <c r="B49" s="54" t="s">
        <v>321</v>
      </c>
      <c r="C49" s="374" t="s">
        <v>217</v>
      </c>
      <c r="D49" s="55">
        <v>5</v>
      </c>
      <c r="E49" s="15">
        <f t="shared" si="2"/>
        <v>150</v>
      </c>
      <c r="F49" s="37">
        <f>G49+H49+I49</f>
        <v>64</v>
      </c>
      <c r="G49" s="38">
        <f t="shared" si="6"/>
        <v>32</v>
      </c>
      <c r="H49" s="38">
        <f>(L49+P49+T49+X49+AB49+AF49+AJ49+AN49)*16</f>
        <v>32</v>
      </c>
      <c r="I49" s="38">
        <f t="shared" si="7"/>
        <v>0</v>
      </c>
      <c r="J49" s="39">
        <f t="shared" si="8"/>
        <v>86</v>
      </c>
      <c r="K49" s="49"/>
      <c r="L49" s="57"/>
      <c r="M49" s="553"/>
      <c r="N49" s="551"/>
      <c r="O49" s="51"/>
      <c r="P49" s="57"/>
      <c r="Q49" s="39"/>
      <c r="R49" s="552"/>
      <c r="S49" s="37"/>
      <c r="T49" s="57"/>
      <c r="U49" s="39"/>
      <c r="V49" s="215"/>
      <c r="W49" s="37"/>
      <c r="X49" s="57"/>
      <c r="Y49" s="39"/>
      <c r="Z49" s="301"/>
      <c r="AA49" s="37"/>
      <c r="AB49" s="57"/>
      <c r="AC49" s="39"/>
      <c r="AD49" s="373"/>
      <c r="AE49" s="49">
        <v>2</v>
      </c>
      <c r="AF49" s="57">
        <v>2</v>
      </c>
      <c r="AG49" s="52"/>
      <c r="AH49" s="538"/>
      <c r="AI49" s="49"/>
      <c r="AJ49" s="57"/>
      <c r="AK49" s="39"/>
      <c r="AL49" s="373"/>
      <c r="AM49" s="37"/>
      <c r="AN49" s="38"/>
      <c r="AO49" s="39"/>
      <c r="AP49" s="15"/>
      <c r="AQ49" s="373">
        <v>6</v>
      </c>
      <c r="AR49" s="55"/>
      <c r="AS49" s="339"/>
      <c r="AT49" s="339"/>
      <c r="AU49" s="21"/>
      <c r="AV49" s="21"/>
    </row>
    <row r="50" spans="1:48" ht="20.25" thickBot="1" x14ac:dyDescent="0.4">
      <c r="A50" s="1"/>
      <c r="B50" s="2" t="s">
        <v>203</v>
      </c>
      <c r="C50" s="3"/>
      <c r="D50" s="368"/>
      <c r="E50" s="368"/>
      <c r="F50" s="368"/>
      <c r="G50" s="368"/>
      <c r="H50" s="368"/>
      <c r="I50" s="368"/>
      <c r="J50" s="368"/>
      <c r="K50" s="490">
        <f>SUM(K23:M49)</f>
        <v>0</v>
      </c>
      <c r="L50" s="491"/>
      <c r="M50" s="492"/>
      <c r="N50" s="378">
        <f>SUM(N29:N49)+N25+N17</f>
        <v>0</v>
      </c>
      <c r="O50" s="490">
        <f>SUM(O23:Q49)</f>
        <v>4</v>
      </c>
      <c r="P50" s="491"/>
      <c r="Q50" s="492"/>
      <c r="R50" s="351">
        <f>SUM(R29:R49)</f>
        <v>5</v>
      </c>
      <c r="S50" s="490">
        <f>SUM(S23:U49)</f>
        <v>4</v>
      </c>
      <c r="T50" s="491"/>
      <c r="U50" s="492"/>
      <c r="V50" s="369">
        <f>SUM(V29:V49)</f>
        <v>4</v>
      </c>
      <c r="W50" s="490">
        <f>SUM(W23:Y49)</f>
        <v>22</v>
      </c>
      <c r="X50" s="491"/>
      <c r="Y50" s="492"/>
      <c r="Z50" s="369">
        <f>SUM(Z29:Z49)</f>
        <v>10</v>
      </c>
      <c r="AA50" s="469"/>
      <c r="AB50" s="470"/>
      <c r="AC50" s="471"/>
      <c r="AD50" s="368">
        <f>SUM(AD29:AD49)</f>
        <v>25</v>
      </c>
      <c r="AE50" s="490"/>
      <c r="AF50" s="491"/>
      <c r="AG50" s="492"/>
      <c r="AH50" s="368">
        <f>SUM(AH29:AH49)</f>
        <v>15</v>
      </c>
      <c r="AI50" s="490"/>
      <c r="AJ50" s="491"/>
      <c r="AK50" s="492"/>
      <c r="AL50" s="368">
        <f>SUM(AL29:AL44)</f>
        <v>20</v>
      </c>
      <c r="AM50" s="490"/>
      <c r="AN50" s="491"/>
      <c r="AO50" s="492"/>
      <c r="AP50" s="368">
        <f>SUM(AP29:AP49)</f>
        <v>0</v>
      </c>
      <c r="AQ50" s="199"/>
      <c r="AR50" s="199"/>
      <c r="AS50" s="368"/>
      <c r="AT50" s="4"/>
    </row>
    <row r="51" spans="1:48" ht="20.25" x14ac:dyDescent="0.3">
      <c r="A51" s="22"/>
      <c r="B51" s="22" t="s">
        <v>212</v>
      </c>
      <c r="C51" s="19"/>
      <c r="D51" s="22"/>
      <c r="E51" s="22" t="s">
        <v>214</v>
      </c>
      <c r="F51" s="23"/>
      <c r="G51" s="23"/>
      <c r="H51" s="19"/>
      <c r="I51" s="23"/>
      <c r="J51" s="23"/>
      <c r="K51" s="23"/>
      <c r="L51" s="23"/>
      <c r="M51" s="19"/>
      <c r="N51" s="23"/>
      <c r="O51" s="559"/>
      <c r="P51" s="22"/>
      <c r="Q51" s="23"/>
      <c r="R51" s="23"/>
      <c r="S51" s="22"/>
      <c r="T51" s="23"/>
      <c r="U51" s="23"/>
      <c r="V51" s="23"/>
      <c r="W51" s="19"/>
      <c r="X51" s="19"/>
      <c r="Y51" s="22" t="s">
        <v>198</v>
      </c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0"/>
      <c r="AL51" s="19"/>
      <c r="AM51" s="19"/>
      <c r="AN51" s="19"/>
      <c r="AO51" s="19"/>
      <c r="AP51" s="19"/>
      <c r="AQ51" s="19"/>
      <c r="AR51" s="19"/>
      <c r="AS51" s="19"/>
      <c r="AT51" s="19"/>
    </row>
    <row r="52" spans="1:48" ht="20.25" x14ac:dyDescent="0.3">
      <c r="A52" s="22"/>
      <c r="B52" s="22" t="s">
        <v>78</v>
      </c>
      <c r="C52" s="19"/>
      <c r="D52" s="22"/>
      <c r="E52" s="22" t="s">
        <v>79</v>
      </c>
      <c r="F52" s="23"/>
      <c r="G52" s="23"/>
      <c r="H52" s="19"/>
      <c r="I52" s="23"/>
      <c r="J52" s="23"/>
      <c r="K52" s="23"/>
      <c r="L52" s="23"/>
      <c r="M52" s="19"/>
      <c r="N52" s="23"/>
      <c r="O52" s="559"/>
      <c r="P52" s="22"/>
      <c r="Q52" s="23"/>
      <c r="R52" s="23"/>
      <c r="S52" s="22"/>
      <c r="T52" s="23"/>
      <c r="U52" s="23"/>
      <c r="V52" s="23"/>
      <c r="W52" s="19"/>
      <c r="X52" s="19"/>
      <c r="Y52" s="22" t="s">
        <v>80</v>
      </c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0"/>
      <c r="AL52" s="19"/>
      <c r="AM52" s="19"/>
      <c r="AN52" s="19"/>
      <c r="AO52" s="19"/>
      <c r="AP52" s="19"/>
      <c r="AQ52" s="19"/>
      <c r="AR52" s="19"/>
      <c r="AS52" s="19"/>
      <c r="AT52" s="19"/>
    </row>
    <row r="53" spans="1:48" ht="20.25" x14ac:dyDescent="0.3">
      <c r="A53" s="22"/>
      <c r="B53" s="22" t="s">
        <v>213</v>
      </c>
      <c r="C53" s="19"/>
      <c r="D53" s="22"/>
      <c r="E53" s="22" t="s">
        <v>215</v>
      </c>
      <c r="F53" s="23"/>
      <c r="G53" s="23"/>
      <c r="H53" s="19"/>
      <c r="I53" s="23"/>
      <c r="J53" s="23"/>
      <c r="K53" s="23"/>
      <c r="L53" s="23"/>
      <c r="M53" s="19"/>
      <c r="N53" s="23"/>
      <c r="O53" s="559"/>
      <c r="P53" s="22"/>
      <c r="Q53" s="23"/>
      <c r="R53" s="23"/>
      <c r="S53" s="22"/>
      <c r="T53" s="23"/>
      <c r="U53" s="23"/>
      <c r="V53" s="23"/>
      <c r="W53" s="19"/>
      <c r="X53" s="19"/>
      <c r="Y53" s="22" t="s">
        <v>199</v>
      </c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20"/>
      <c r="AL53" s="19"/>
      <c r="AM53" s="19"/>
      <c r="AN53" s="19"/>
      <c r="AO53" s="19"/>
      <c r="AP53" s="19"/>
      <c r="AQ53" s="19"/>
      <c r="AR53" s="19"/>
      <c r="AS53" s="19"/>
      <c r="AT53" s="19"/>
    </row>
  </sheetData>
  <dataConsolidate/>
  <mergeCells count="85">
    <mergeCell ref="AI50:AK50"/>
    <mergeCell ref="AM50:AO50"/>
    <mergeCell ref="AD46:AD47"/>
    <mergeCell ref="AH48:AH49"/>
    <mergeCell ref="K50:M50"/>
    <mergeCell ref="O50:Q50"/>
    <mergeCell ref="S50:U50"/>
    <mergeCell ref="W50:Y50"/>
    <mergeCell ref="AA50:AC50"/>
    <mergeCell ref="AE50:AG50"/>
    <mergeCell ref="Z42:Z44"/>
    <mergeCell ref="AD42:AD44"/>
    <mergeCell ref="AL43:AL45"/>
    <mergeCell ref="B10:AT10"/>
    <mergeCell ref="A11:B11"/>
    <mergeCell ref="AD15:AD16"/>
    <mergeCell ref="AE15:AE16"/>
    <mergeCell ref="AF15:AF16"/>
    <mergeCell ref="AG15:AG16"/>
    <mergeCell ref="AQ15:AQ16"/>
    <mergeCell ref="B18:AT18"/>
    <mergeCell ref="A19:B19"/>
    <mergeCell ref="Z23:Z24"/>
    <mergeCell ref="B26:AT26"/>
    <mergeCell ref="A27:B27"/>
    <mergeCell ref="AE8:AE9"/>
    <mergeCell ref="AF8:AF9"/>
    <mergeCell ref="AG8:AG9"/>
    <mergeCell ref="AT8:AT9"/>
    <mergeCell ref="AI8:AI9"/>
    <mergeCell ref="AJ8:AJ9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AE7:AH7"/>
    <mergeCell ref="AI7:AL7"/>
    <mergeCell ref="Q8:Q9"/>
    <mergeCell ref="R8:R9"/>
    <mergeCell ref="S8:S9"/>
    <mergeCell ref="T8:T9"/>
    <mergeCell ref="U8:U9"/>
    <mergeCell ref="AH8:AH9"/>
    <mergeCell ref="W8:W9"/>
    <mergeCell ref="X8:X9"/>
    <mergeCell ref="Y8:Y9"/>
    <mergeCell ref="Z8:Z9"/>
    <mergeCell ref="AA8:AA9"/>
    <mergeCell ref="AB8:AB9"/>
    <mergeCell ref="AC8:AC9"/>
    <mergeCell ref="AD8:AD9"/>
    <mergeCell ref="K8:K9"/>
    <mergeCell ref="L8:L9"/>
    <mergeCell ref="V8:V9"/>
    <mergeCell ref="W7:Z7"/>
    <mergeCell ref="AA7:AD7"/>
    <mergeCell ref="S6:Z6"/>
    <mergeCell ref="AA6:AH6"/>
    <mergeCell ref="AI6:AP6"/>
    <mergeCell ref="AQ6:AT7"/>
    <mergeCell ref="F7:F9"/>
    <mergeCell ref="G7:I7"/>
    <mergeCell ref="J7:J9"/>
    <mergeCell ref="K7:N7"/>
    <mergeCell ref="O7:R7"/>
    <mergeCell ref="S7:V7"/>
    <mergeCell ref="K6:R6"/>
    <mergeCell ref="M8:M9"/>
    <mergeCell ref="N8:N9"/>
    <mergeCell ref="O8:O9"/>
    <mergeCell ref="P8:P9"/>
    <mergeCell ref="AM7:AP7"/>
    <mergeCell ref="A6:A9"/>
    <mergeCell ref="B6:B9"/>
    <mergeCell ref="C6:C9"/>
    <mergeCell ref="D6:E8"/>
    <mergeCell ref="F6:J6"/>
    <mergeCell ref="G8:G9"/>
    <mergeCell ref="H8:H9"/>
    <mergeCell ref="I8:I9"/>
  </mergeCells>
  <printOptions horizontalCentered="1" verticalCentered="1" gridLinesSet="0"/>
  <pageMargins left="0" right="0" top="0.59055118110236227" bottom="0" header="0.19685039370078741" footer="0"/>
  <pageSetup paperSize="9" scale="42" fitToWidth="420" fitToHeight="297" orientation="landscape" blackAndWhite="1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титул_КИ</vt:lpstr>
      <vt:lpstr>Базовая часть РУП</vt:lpstr>
      <vt:lpstr>Вариат.часть-прил_КИ</vt:lpstr>
      <vt:lpstr>титул_ПОСВТ</vt:lpstr>
      <vt:lpstr>Вариат.часть-прил_ПОСВТ</vt:lpstr>
      <vt:lpstr>'Базовая часть РУП'!Область_печати</vt:lpstr>
      <vt:lpstr>'Вариат.часть-прил_КИ'!Область_печати</vt:lpstr>
      <vt:lpstr>'Вариат.часть-прил_ПОСВТ'!Область_печати</vt:lpstr>
      <vt:lpstr>титул_КИ!Область_печати</vt:lpstr>
      <vt:lpstr>титул_ПОСВТ!Область_печати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 кафедры ПОКС(бакалавр по ECTS) по программным модулям</dc:title>
  <dc:subject>Учебный план кафедры ПОКС(бакалавр по ECTS) по семестрам</dc:subject>
  <dc:creator>Тен И.Г.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Admin</cp:lastModifiedBy>
  <cp:lastPrinted>2020-11-13T18:48:04Z</cp:lastPrinted>
  <dcterms:created xsi:type="dcterms:W3CDTF">1999-08-17T06:17:32Z</dcterms:created>
  <dcterms:modified xsi:type="dcterms:W3CDTF">2020-11-13T18:48:13Z</dcterms:modified>
  <cp:category>Curriculum of Software Engineering department</cp:category>
</cp:coreProperties>
</file>