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бразовательная деятельность\"/>
    </mc:Choice>
  </mc:AlternateContent>
  <bookViews>
    <workbookView xWindow="0" yWindow="0" windowWidth="28800" windowHeight="12615" tabRatio="878" activeTab="2"/>
  </bookViews>
  <sheets>
    <sheet name="Титул РУП_Бак" sheetId="19" r:id="rId1"/>
    <sheet name="Базовая часть РУП_Бак" sheetId="7" r:id="rId2"/>
    <sheet name="Вариативная часть РУП_Бак " sheetId="20" r:id="rId3"/>
  </sheets>
  <definedNames>
    <definedName name="_xlnm.Print_Titles" localSheetId="1">'Базовая часть РУП_Бак'!$1:$4</definedName>
    <definedName name="_xlnm.Print_Titles" localSheetId="2">'Вариативная часть РУП_Бак '!$5:$8</definedName>
    <definedName name="_xlnm.Print_Area" localSheetId="1">'Базовая часть РУП_Бак'!$A$1:$AX$52</definedName>
    <definedName name="_xlnm.Print_Area" localSheetId="2">'Вариативная часть РУП_Бак '!$A$1:$AS$67</definedName>
    <definedName name="_xlnm.Print_Area" localSheetId="0">'Титул РУП_Бак'!$A$1:$BH$35</definedName>
  </definedNames>
  <calcPr calcId="152511"/>
</workbook>
</file>

<file path=xl/calcChain.xml><?xml version="1.0" encoding="utf-8"?>
<calcChain xmlns="http://schemas.openxmlformats.org/spreadsheetml/2006/main">
  <c r="D37" i="20" l="1"/>
  <c r="F49" i="20"/>
  <c r="E49" i="20"/>
  <c r="J49" i="20" s="1"/>
  <c r="F48" i="20"/>
  <c r="E48" i="20"/>
  <c r="F47" i="20"/>
  <c r="E47" i="20"/>
  <c r="J47" i="20" s="1"/>
  <c r="F45" i="20"/>
  <c r="E45" i="20"/>
  <c r="F44" i="20"/>
  <c r="E44" i="20"/>
  <c r="F46" i="20"/>
  <c r="E46" i="20"/>
  <c r="F43" i="20"/>
  <c r="E43" i="20"/>
  <c r="F42" i="20"/>
  <c r="E42" i="20"/>
  <c r="J48" i="20" l="1"/>
  <c r="J42" i="20"/>
  <c r="J43" i="20"/>
  <c r="J44" i="20"/>
  <c r="J45" i="20"/>
  <c r="J46" i="20"/>
  <c r="D22" i="7"/>
  <c r="F26" i="7"/>
  <c r="E26" i="7"/>
  <c r="J26" i="7" l="1"/>
  <c r="F41" i="20"/>
  <c r="E41" i="20"/>
  <c r="J41" i="20" l="1"/>
  <c r="D50" i="20" l="1"/>
  <c r="F40" i="20" l="1"/>
  <c r="E40" i="20"/>
  <c r="F24" i="7"/>
  <c r="E24" i="7"/>
  <c r="F39" i="20"/>
  <c r="E39" i="20"/>
  <c r="J39" i="20" l="1"/>
  <c r="J40" i="20"/>
  <c r="J24" i="7"/>
  <c r="D11" i="20" l="1"/>
  <c r="N11" i="20"/>
  <c r="F14" i="20"/>
  <c r="E14" i="20"/>
  <c r="F37" i="7"/>
  <c r="E37" i="7"/>
  <c r="F9" i="7"/>
  <c r="E9" i="7"/>
  <c r="J37" i="7" l="1"/>
  <c r="J14" i="20"/>
  <c r="J9" i="7"/>
  <c r="F13" i="20"/>
  <c r="E13" i="20"/>
  <c r="J13" i="20" l="1"/>
  <c r="R37" i="20" l="1"/>
  <c r="N15" i="20"/>
  <c r="K15" i="20"/>
  <c r="F57" i="20"/>
  <c r="E57" i="20"/>
  <c r="F58" i="20"/>
  <c r="E58" i="20"/>
  <c r="F25" i="7"/>
  <c r="F27" i="7"/>
  <c r="F28" i="7"/>
  <c r="E25" i="7"/>
  <c r="E27" i="7"/>
  <c r="E28" i="7"/>
  <c r="J25" i="7" l="1"/>
  <c r="J27" i="7"/>
  <c r="J28" i="7"/>
  <c r="J57" i="20"/>
  <c r="J58" i="20"/>
  <c r="D15" i="7"/>
  <c r="AP7" i="7"/>
  <c r="AM7" i="7"/>
  <c r="AL7" i="7"/>
  <c r="AI7" i="7"/>
  <c r="AH7" i="7"/>
  <c r="AE7" i="7"/>
  <c r="AD7" i="7"/>
  <c r="AA7" i="7"/>
  <c r="Z7" i="7"/>
  <c r="W7" i="7"/>
  <c r="V7" i="7"/>
  <c r="S7" i="7"/>
  <c r="R7" i="7"/>
  <c r="O7" i="7"/>
  <c r="K31" i="20"/>
  <c r="N25" i="20"/>
  <c r="K25" i="20"/>
  <c r="V25" i="20"/>
  <c r="AP25" i="20"/>
  <c r="AM25" i="20"/>
  <c r="AL25" i="20"/>
  <c r="AI25" i="20"/>
  <c r="AH25" i="20"/>
  <c r="AE25" i="20"/>
  <c r="AD25" i="20"/>
  <c r="AA25" i="20"/>
  <c r="Z25" i="20"/>
  <c r="W25" i="20"/>
  <c r="S25" i="20"/>
  <c r="R25" i="20"/>
  <c r="O25" i="20"/>
  <c r="E15" i="20"/>
  <c r="D25" i="20"/>
  <c r="D24" i="20" s="1"/>
  <c r="D19" i="7" s="1"/>
  <c r="F30" i="20"/>
  <c r="E30" i="20"/>
  <c r="F29" i="20"/>
  <c r="E29" i="20"/>
  <c r="F28" i="20"/>
  <c r="E28" i="20"/>
  <c r="F27" i="20"/>
  <c r="E27" i="20"/>
  <c r="O15" i="7"/>
  <c r="K15" i="7"/>
  <c r="S15" i="20"/>
  <c r="V15" i="20"/>
  <c r="F17" i="20"/>
  <c r="E17" i="20"/>
  <c r="AM11" i="20"/>
  <c r="AI11" i="20"/>
  <c r="AE11" i="20"/>
  <c r="AA11" i="20"/>
  <c r="W11" i="20"/>
  <c r="S11" i="20"/>
  <c r="O11" i="20"/>
  <c r="K11" i="20"/>
  <c r="AP11" i="20"/>
  <c r="AL11" i="20"/>
  <c r="AH11" i="20"/>
  <c r="AD11" i="20"/>
  <c r="Z11" i="20"/>
  <c r="V11" i="20"/>
  <c r="R11" i="20"/>
  <c r="F12" i="20"/>
  <c r="E12" i="20"/>
  <c r="F11" i="7"/>
  <c r="F16" i="20"/>
  <c r="BB22" i="19"/>
  <c r="E25" i="20" l="1"/>
  <c r="E24" i="20" s="1"/>
  <c r="K24" i="20"/>
  <c r="K19" i="7" s="1"/>
  <c r="K20" i="7" s="1"/>
  <c r="E11" i="20"/>
  <c r="J30" i="20"/>
  <c r="J17" i="20"/>
  <c r="J28" i="20"/>
  <c r="J27" i="20"/>
  <c r="J29" i="20"/>
  <c r="J12" i="20"/>
  <c r="BH26" i="19"/>
  <c r="BG26" i="19"/>
  <c r="BF26" i="19"/>
  <c r="BE26" i="19"/>
  <c r="BD26" i="19"/>
  <c r="BC26" i="19"/>
  <c r="BB25" i="19"/>
  <c r="BB24" i="19"/>
  <c r="BB23" i="19"/>
  <c r="BB26" i="19" l="1"/>
  <c r="AE37" i="20" l="1"/>
  <c r="AH37" i="20"/>
  <c r="E32" i="20"/>
  <c r="F32" i="20"/>
  <c r="J32" i="20" l="1"/>
  <c r="D20" i="7"/>
  <c r="R31" i="20"/>
  <c r="R24" i="20" s="1"/>
  <c r="R19" i="7" s="1"/>
  <c r="O31" i="20"/>
  <c r="O24" i="20" s="1"/>
  <c r="O19" i="7" s="1"/>
  <c r="O20" i="7" s="1"/>
  <c r="S31" i="20"/>
  <c r="S24" i="20" s="1"/>
  <c r="S19" i="7" s="1"/>
  <c r="E11" i="7"/>
  <c r="J11" i="7" s="1"/>
  <c r="Z50" i="20" l="1"/>
  <c r="Z37" i="20" l="1"/>
  <c r="Z36" i="20" s="1"/>
  <c r="Z29" i="7" s="1"/>
  <c r="AP15" i="7"/>
  <c r="AL15" i="7"/>
  <c r="AH15" i="7"/>
  <c r="AD15" i="7"/>
  <c r="Z15" i="7"/>
  <c r="V15" i="7"/>
  <c r="R15" i="7"/>
  <c r="R20" i="7" s="1"/>
  <c r="AM15" i="7"/>
  <c r="AI15" i="7"/>
  <c r="AE15" i="7"/>
  <c r="AA15" i="7"/>
  <c r="W15" i="7"/>
  <c r="S15" i="7"/>
  <c r="S20" i="7" s="1"/>
  <c r="N15" i="7"/>
  <c r="E33" i="7"/>
  <c r="E32" i="7"/>
  <c r="H13" i="7"/>
  <c r="N7" i="7"/>
  <c r="K7" i="7"/>
  <c r="AP22" i="7"/>
  <c r="AM22" i="7"/>
  <c r="AL22" i="7"/>
  <c r="AI22" i="7"/>
  <c r="AH22" i="7"/>
  <c r="AE22" i="7"/>
  <c r="AD22" i="7"/>
  <c r="AA22" i="7"/>
  <c r="Z22" i="7"/>
  <c r="W22" i="7"/>
  <c r="V22" i="7"/>
  <c r="S22" i="7"/>
  <c r="R22" i="7"/>
  <c r="O22" i="7"/>
  <c r="N22" i="7"/>
  <c r="K22" i="7"/>
  <c r="AP31" i="20"/>
  <c r="AP24" i="20" s="1"/>
  <c r="AP19" i="7" s="1"/>
  <c r="AM31" i="20"/>
  <c r="AM24" i="20" s="1"/>
  <c r="AM19" i="7" s="1"/>
  <c r="AL31" i="20"/>
  <c r="AL24" i="20" s="1"/>
  <c r="AL19" i="7" s="1"/>
  <c r="AI31" i="20"/>
  <c r="AI24" i="20" s="1"/>
  <c r="AI19" i="7" s="1"/>
  <c r="AH31" i="20"/>
  <c r="AH24" i="20" s="1"/>
  <c r="AH19" i="7" s="1"/>
  <c r="AE31" i="20"/>
  <c r="AE24" i="20" s="1"/>
  <c r="AE19" i="7" s="1"/>
  <c r="AD31" i="20"/>
  <c r="AD24" i="20" s="1"/>
  <c r="AD19" i="7" s="1"/>
  <c r="AA31" i="20"/>
  <c r="AA24" i="20" s="1"/>
  <c r="AA19" i="7" s="1"/>
  <c r="Z31" i="20"/>
  <c r="Z24" i="20" s="1"/>
  <c r="Z19" i="7" s="1"/>
  <c r="W31" i="20"/>
  <c r="W24" i="20" s="1"/>
  <c r="W19" i="7" s="1"/>
  <c r="V31" i="20"/>
  <c r="V24" i="20" s="1"/>
  <c r="V19" i="7" s="1"/>
  <c r="N31" i="20"/>
  <c r="N24" i="20" s="1"/>
  <c r="N19" i="7" s="1"/>
  <c r="AM15" i="20"/>
  <c r="AP15" i="20"/>
  <c r="AL15" i="20"/>
  <c r="AI15" i="20"/>
  <c r="AH15" i="20"/>
  <c r="AE15" i="20"/>
  <c r="AA15" i="20"/>
  <c r="AA10" i="20" s="1"/>
  <c r="AA12" i="7" s="1"/>
  <c r="AA13" i="7" s="1"/>
  <c r="W15" i="20"/>
  <c r="AD15" i="20"/>
  <c r="Z15" i="20"/>
  <c r="AH20" i="7" l="1"/>
  <c r="AA20" i="7"/>
  <c r="N20" i="7"/>
  <c r="AE20" i="7"/>
  <c r="V20" i="7"/>
  <c r="AL20" i="7"/>
  <c r="AI20" i="7"/>
  <c r="Z20" i="7"/>
  <c r="AP20" i="7"/>
  <c r="W20" i="7"/>
  <c r="AM20" i="7"/>
  <c r="AD20" i="7"/>
  <c r="D7" i="7"/>
  <c r="AM10" i="20"/>
  <c r="AM12" i="7" s="1"/>
  <c r="AM13" i="7" s="1"/>
  <c r="AD10" i="20"/>
  <c r="AD12" i="7" s="1"/>
  <c r="AD13" i="7" s="1"/>
  <c r="AI10" i="20"/>
  <c r="AI12" i="7" s="1"/>
  <c r="AI13" i="7" s="1"/>
  <c r="AL10" i="20"/>
  <c r="AL12" i="7" s="1"/>
  <c r="AL13" i="7" s="1"/>
  <c r="W10" i="20"/>
  <c r="W12" i="7" s="1"/>
  <c r="W13" i="7" s="1"/>
  <c r="AE10" i="20"/>
  <c r="AE12" i="7" s="1"/>
  <c r="AE13" i="7" s="1"/>
  <c r="G13" i="7"/>
  <c r="AH10" i="20"/>
  <c r="AH12" i="7" s="1"/>
  <c r="AH13" i="7" s="1"/>
  <c r="Z10" i="20"/>
  <c r="Z12" i="7" s="1"/>
  <c r="Z13" i="7" s="1"/>
  <c r="AP10" i="20"/>
  <c r="AP12" i="7" s="1"/>
  <c r="AP13" i="7" s="1"/>
  <c r="V10" i="20"/>
  <c r="V12" i="7" s="1"/>
  <c r="V13" i="7" s="1"/>
  <c r="S10" i="20"/>
  <c r="S12" i="7" s="1"/>
  <c r="S13" i="7" s="1"/>
  <c r="R10" i="20"/>
  <c r="R12" i="7" s="1"/>
  <c r="R13" i="7" s="1"/>
  <c r="O15" i="20"/>
  <c r="O10" i="20" s="1"/>
  <c r="O12" i="7" s="1"/>
  <c r="O13" i="7" s="1"/>
  <c r="AP37" i="20"/>
  <c r="AL37" i="20"/>
  <c r="AD37" i="20"/>
  <c r="V37" i="20"/>
  <c r="AM37" i="20"/>
  <c r="AI37" i="20"/>
  <c r="AA37" i="20"/>
  <c r="W37" i="20"/>
  <c r="S37" i="20"/>
  <c r="O37" i="20"/>
  <c r="N37" i="20"/>
  <c r="K37" i="20"/>
  <c r="D36" i="20"/>
  <c r="D29" i="7" s="1"/>
  <c r="AD50" i="20"/>
  <c r="V50" i="20"/>
  <c r="AA50" i="20"/>
  <c r="W50" i="20"/>
  <c r="S50" i="20"/>
  <c r="R50" i="20"/>
  <c r="O50" i="20"/>
  <c r="N50" i="20"/>
  <c r="K50" i="20"/>
  <c r="AE50" i="20"/>
  <c r="AI50" i="20"/>
  <c r="AM50" i="20"/>
  <c r="AH50" i="20"/>
  <c r="AL50" i="20"/>
  <c r="AP50" i="20"/>
  <c r="K10" i="20" l="1"/>
  <c r="K12" i="7" s="1"/>
  <c r="K13" i="7" s="1"/>
  <c r="N10" i="20"/>
  <c r="N12" i="7" s="1"/>
  <c r="N13" i="7" s="1"/>
  <c r="AD36" i="20"/>
  <c r="N36" i="20"/>
  <c r="N29" i="7" s="1"/>
  <c r="N30" i="7" s="1"/>
  <c r="S36" i="20"/>
  <c r="S29" i="7" s="1"/>
  <c r="S30" i="7" s="1"/>
  <c r="S35" i="7" s="1"/>
  <c r="AP36" i="20"/>
  <c r="AP29" i="7" s="1"/>
  <c r="AP30" i="7" s="1"/>
  <c r="R36" i="20"/>
  <c r="R29" i="7" s="1"/>
  <c r="R30" i="7" s="1"/>
  <c r="V36" i="20"/>
  <c r="AI36" i="20"/>
  <c r="AI29" i="7" s="1"/>
  <c r="AI30" i="7" s="1"/>
  <c r="AI35" i="7" s="1"/>
  <c r="O36" i="20"/>
  <c r="O29" i="7" s="1"/>
  <c r="O30" i="7" s="1"/>
  <c r="O35" i="7" s="1"/>
  <c r="W36" i="20"/>
  <c r="W29" i="7" s="1"/>
  <c r="W30" i="7" s="1"/>
  <c r="W35" i="7" s="1"/>
  <c r="AM36" i="20"/>
  <c r="Z30" i="7"/>
  <c r="Z35" i="7" s="1"/>
  <c r="AH36" i="20"/>
  <c r="AL36" i="20"/>
  <c r="AA36" i="20"/>
  <c r="AE36" i="20"/>
  <c r="K36" i="20"/>
  <c r="N35" i="7" l="1"/>
  <c r="D12" i="7"/>
  <c r="AM29" i="7"/>
  <c r="AM30" i="7" s="1"/>
  <c r="AM35" i="7" s="1"/>
  <c r="V29" i="7"/>
  <c r="V30" i="7" s="1"/>
  <c r="AE29" i="7"/>
  <c r="AE30" i="7" s="1"/>
  <c r="AE35" i="7" s="1"/>
  <c r="AA29" i="7"/>
  <c r="AA30" i="7" s="1"/>
  <c r="AA35" i="7" s="1"/>
  <c r="AL29" i="7"/>
  <c r="AL30" i="7" s="1"/>
  <c r="AD29" i="7"/>
  <c r="AD30" i="7" s="1"/>
  <c r="K29" i="7"/>
  <c r="K30" i="7" s="1"/>
  <c r="K35" i="7" s="1"/>
  <c r="AH29" i="7"/>
  <c r="AH30" i="7" s="1"/>
  <c r="F53" i="20"/>
  <c r="F55" i="20"/>
  <c r="F60" i="20"/>
  <c r="F51" i="20"/>
  <c r="F38" i="20"/>
  <c r="E53" i="20"/>
  <c r="E55" i="20"/>
  <c r="E60" i="20"/>
  <c r="E51" i="20"/>
  <c r="E38" i="20"/>
  <c r="E37" i="20" l="1"/>
  <c r="E50" i="20"/>
  <c r="E31" i="20"/>
  <c r="J55" i="20"/>
  <c r="J51" i="20"/>
  <c r="J38" i="20"/>
  <c r="J53" i="20"/>
  <c r="J60" i="20"/>
  <c r="E36" i="20" l="1"/>
  <c r="E29" i="7" s="1"/>
  <c r="D30" i="7" l="1"/>
  <c r="AH35" i="7" l="1"/>
  <c r="AP35" i="7"/>
  <c r="H34" i="7" l="1"/>
  <c r="H35" i="7"/>
  <c r="G34" i="7"/>
  <c r="G35" i="7"/>
  <c r="AD35" i="7"/>
  <c r="V35" i="7"/>
  <c r="AL35" i="7"/>
  <c r="F23" i="7"/>
  <c r="E23" i="7"/>
  <c r="F18" i="7"/>
  <c r="E18" i="7"/>
  <c r="F17" i="7"/>
  <c r="E17" i="7"/>
  <c r="F16" i="7"/>
  <c r="E16" i="7"/>
  <c r="J18" i="7" l="1"/>
  <c r="J16" i="7"/>
  <c r="J17" i="7"/>
  <c r="J23" i="7"/>
  <c r="E30" i="7" l="1"/>
  <c r="E22" i="7"/>
  <c r="E20" i="7"/>
  <c r="E19" i="7"/>
  <c r="E15" i="7"/>
  <c r="R35" i="7" l="1"/>
  <c r="I10" i="7"/>
  <c r="F10" i="7" s="1"/>
  <c r="E10" i="7"/>
  <c r="E8" i="7"/>
  <c r="F8" i="7" l="1"/>
  <c r="I13" i="7"/>
  <c r="E7" i="7"/>
  <c r="D13" i="7"/>
  <c r="J10" i="7"/>
  <c r="E12" i="7"/>
  <c r="D34" i="7" l="1"/>
  <c r="D35" i="7"/>
  <c r="F13" i="7"/>
  <c r="J8" i="7"/>
  <c r="I34" i="7"/>
  <c r="I35" i="7"/>
  <c r="E13" i="7"/>
  <c r="J13" i="7" l="1"/>
  <c r="J35" i="7" s="1"/>
  <c r="F34" i="7"/>
  <c r="F35" i="7"/>
  <c r="E34" i="7"/>
  <c r="E35" i="7"/>
  <c r="J34" i="7" l="1"/>
  <c r="E10" i="20"/>
  <c r="D10" i="20"/>
  <c r="E16" i="20"/>
  <c r="J16" i="20" s="1"/>
</calcChain>
</file>

<file path=xl/sharedStrings.xml><?xml version="1.0" encoding="utf-8"?>
<sst xmlns="http://schemas.openxmlformats.org/spreadsheetml/2006/main" count="615" uniqueCount="315">
  <si>
    <t>1</t>
  </si>
  <si>
    <t xml:space="preserve"> </t>
  </si>
  <si>
    <t>2</t>
  </si>
  <si>
    <t>8</t>
  </si>
  <si>
    <t>15</t>
  </si>
  <si>
    <t>22</t>
  </si>
  <si>
    <t>29</t>
  </si>
  <si>
    <t>6</t>
  </si>
  <si>
    <t>13</t>
  </si>
  <si>
    <t>20</t>
  </si>
  <si>
    <t>27</t>
  </si>
  <si>
    <t>3</t>
  </si>
  <si>
    <t>10</t>
  </si>
  <si>
    <t>17</t>
  </si>
  <si>
    <t>24</t>
  </si>
  <si>
    <t>5</t>
  </si>
  <si>
    <t>12</t>
  </si>
  <si>
    <t>19</t>
  </si>
  <si>
    <t>26</t>
  </si>
  <si>
    <t>9</t>
  </si>
  <si>
    <t>16</t>
  </si>
  <si>
    <t>23</t>
  </si>
  <si>
    <t>30</t>
  </si>
  <si>
    <t>11</t>
  </si>
  <si>
    <t>18</t>
  </si>
  <si>
    <t>25</t>
  </si>
  <si>
    <t>7</t>
  </si>
  <si>
    <t>14</t>
  </si>
  <si>
    <t>21</t>
  </si>
  <si>
    <t>28</t>
  </si>
  <si>
    <t>4</t>
  </si>
  <si>
    <t>31</t>
  </si>
  <si>
    <t xml:space="preserve"> =</t>
  </si>
  <si>
    <t>П</t>
  </si>
  <si>
    <t>Х</t>
  </si>
  <si>
    <t>//</t>
  </si>
  <si>
    <t>ГА</t>
  </si>
  <si>
    <t xml:space="preserve">// </t>
  </si>
  <si>
    <t>ОЛ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</si>
  <si>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</si>
  <si>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ВР</t>
  </si>
  <si>
    <t>ОБОЗНАЧЕНИЯ:</t>
  </si>
  <si>
    <t>О</t>
  </si>
  <si>
    <t>Р</t>
  </si>
  <si>
    <t>ФКиС</t>
  </si>
  <si>
    <t>1-4</t>
  </si>
  <si>
    <t>КТ</t>
  </si>
  <si>
    <t>РЯ</t>
  </si>
  <si>
    <t>ИЯ</t>
  </si>
  <si>
    <t>ЖОЖдун компоненти / Вузовский компонент / University component</t>
  </si>
  <si>
    <t>курс/course</t>
  </si>
  <si>
    <t xml:space="preserve">БЕЛГИЛЕР: </t>
  </si>
  <si>
    <t>/Examination session</t>
  </si>
  <si>
    <t>/Educational practice</t>
  </si>
  <si>
    <t>Кафедра/Department</t>
  </si>
  <si>
    <t>КЕСИПТИК ЦИКЛ / ПРОФЕССИОНАЛЬНЫЙ ЦИКЛ / PROFESSIONAL CYCLE</t>
  </si>
  <si>
    <t>сем./ sem.</t>
  </si>
  <si>
    <r>
      <t>Теориялык окутуу /</t>
    </r>
    <r>
      <rPr>
        <b/>
        <sz val="9"/>
        <rFont val="Times New Roman"/>
        <family val="1"/>
        <charset val="204"/>
      </rPr>
      <t>Теоретическое обуч.</t>
    </r>
  </si>
  <si>
    <r>
      <t>Окуу практикасы /</t>
    </r>
    <r>
      <rPr>
        <b/>
        <sz val="9"/>
        <rFont val="Times New Roman"/>
        <family val="1"/>
        <charset val="204"/>
      </rPr>
      <t>Учебная практика</t>
    </r>
  </si>
  <si>
    <r>
      <t>Өндүрүштүк практика /</t>
    </r>
    <r>
      <rPr>
        <b/>
        <sz val="9"/>
        <rFont val="Times New Roman"/>
        <family val="1"/>
        <charset val="204"/>
      </rPr>
      <t>Производственная практика</t>
    </r>
  </si>
  <si>
    <r>
      <t>Квалификация алдындагы  практика/</t>
    </r>
    <r>
      <rPr>
        <b/>
        <sz val="9"/>
        <rFont val="Times New Roman"/>
        <family val="1"/>
        <charset val="204"/>
      </rPr>
      <t>Предквалификационная практика</t>
    </r>
  </si>
  <si>
    <r>
      <t>Обзордук лекциялар, консультациялар/</t>
    </r>
    <r>
      <rPr>
        <b/>
        <sz val="9"/>
        <rFont val="Times New Roman"/>
        <family val="1"/>
        <charset val="204"/>
      </rPr>
      <t xml:space="preserve">Обзорные лекции, </t>
    </r>
  </si>
  <si>
    <r>
      <rPr>
        <b/>
        <sz val="9"/>
        <rFont val="Times New Roman"/>
        <family val="1"/>
        <charset val="204"/>
      </rPr>
      <t>консультации</t>
    </r>
    <r>
      <rPr>
        <sz val="9"/>
        <rFont val="Times New Roman"/>
        <family val="1"/>
        <charset val="204"/>
      </rPr>
      <t>/Overview lectures, consultations</t>
    </r>
  </si>
  <si>
    <t>КЫРГЫЗ РЕСПУБЛИКАСЫНЫН БИЛИМ БЕРҮҮ ЖАНА ИЛИМ МИНИСТРЛИГИ / МИНИСТЕРСТВО  ОБРАЗОВАНИЯ  И НАУКИ КЫРГЫЗСКОЙ  РЕСПУБЛИКИ / MINISTRY OF EDUCATION AND SCIENCE OF THE KYRGYZ REPUBLIC</t>
  </si>
  <si>
    <t>И.РАЗЗАКОВ атындагы КЫРГЫЗ МАМЛЕКЕТТИК ТЕХНИКАЛЫК УНИВЕРСИТЕТИ / КЫРГЫЗСКИЙ   ГОСУДАРСТВЕННЫЙ  ТЕХНИЧЕСКИЙ  УНИВЕРСИТЕТ им. И.Раззакова / KYRGYZ STATE TECHNICAL UNIVERSITY named after I. Razzakov</t>
  </si>
  <si>
    <t>ЖУМУШЧУ ОКУУ ПЛАНЫ / РАБОЧИЙ  УЧЕБНЫЙ  ПЛАН / WORKING CURRICULUM</t>
  </si>
  <si>
    <t>Сентябрь/September</t>
  </si>
  <si>
    <t>Октябрь/October</t>
  </si>
  <si>
    <t>Ноябрь/November</t>
  </si>
  <si>
    <t>Декабрь/December</t>
  </si>
  <si>
    <t>Январь/January</t>
  </si>
  <si>
    <t>Февраль/February</t>
  </si>
  <si>
    <t>Март/March</t>
  </si>
  <si>
    <t>Май/May</t>
  </si>
  <si>
    <t>Апрель/April</t>
  </si>
  <si>
    <t>Июнь/June</t>
  </si>
  <si>
    <t>Июль/July</t>
  </si>
  <si>
    <t>Август/August</t>
  </si>
  <si>
    <t>/Production practice</t>
  </si>
  <si>
    <t>/Prequalification practice</t>
  </si>
  <si>
    <t>ОКУТУУНУН  ФОРМАСЫ/ ФОРМА ОБУЧЕНИЯ / FORM OF STUDY:</t>
  </si>
  <si>
    <r>
      <t>Чектил көзөмөл/</t>
    </r>
    <r>
      <rPr>
        <b/>
        <sz val="9"/>
        <rFont val="Times New Roman"/>
        <family val="1"/>
        <charset val="204"/>
      </rPr>
      <t>Рубежный контроль</t>
    </r>
  </si>
  <si>
    <r>
      <t>Сынактык сессия /</t>
    </r>
    <r>
      <rPr>
        <b/>
        <sz val="9"/>
        <rFont val="Times New Roman"/>
        <family val="1"/>
        <charset val="204"/>
      </rPr>
      <t>Экзаменационная сессия</t>
    </r>
  </si>
  <si>
    <r>
      <t>Каникулдар/</t>
    </r>
    <r>
      <rPr>
        <b/>
        <sz val="9"/>
        <rFont val="Times New Roman"/>
        <family val="1"/>
        <charset val="204"/>
      </rPr>
      <t>Каникулы</t>
    </r>
    <r>
      <rPr>
        <sz val="9"/>
        <rFont val="Times New Roman"/>
        <family val="1"/>
        <charset val="204"/>
      </rPr>
      <t>/Vacation</t>
    </r>
  </si>
  <si>
    <r>
      <t>БКИ аткаруу/</t>
    </r>
    <r>
      <rPr>
        <b/>
        <sz val="9"/>
        <rFont val="Times New Roman"/>
        <family val="1"/>
        <charset val="204"/>
      </rPr>
      <t xml:space="preserve">Выполнение ВКР </t>
    </r>
  </si>
  <si>
    <r>
      <t>Даярдоо багыты боюнча мамлекеттик сынак/</t>
    </r>
    <r>
      <rPr>
        <b/>
        <sz val="9"/>
        <rFont val="Times New Roman"/>
        <family val="1"/>
        <charset val="204"/>
      </rPr>
      <t xml:space="preserve">Гос.экзамен по </t>
    </r>
  </si>
  <si>
    <t>Жыйынтыгы/Итого/Total</t>
  </si>
  <si>
    <t>бардыгы/всего/total</t>
  </si>
  <si>
    <t>сынактык сессия/экз. сессия/еxam. session</t>
  </si>
  <si>
    <t>практика/practice</t>
  </si>
  <si>
    <t>каникулдар/ каникулы/ vacation</t>
  </si>
  <si>
    <r>
      <t xml:space="preserve">Бакалавр даярдоо / </t>
    </r>
    <r>
      <rPr>
        <b/>
        <sz val="12"/>
        <rFont val="Times New Roman"/>
        <family val="1"/>
        <charset val="204"/>
      </rPr>
      <t xml:space="preserve">Подготовки бакалавра </t>
    </r>
    <r>
      <rPr>
        <b/>
        <sz val="11"/>
        <rFont val="Times New Roman"/>
        <family val="1"/>
        <charset val="204"/>
      </rPr>
      <t xml:space="preserve"> / Working bachelor's study curriculum</t>
    </r>
  </si>
  <si>
    <t>ОКУТУУНУН ЧЕНЕМДИК МӨӨНӨТҮ / НОРМАТИВНЫЙ СРОК ОБУЧЕНИЯ /STANDARD TERM OF STUDY:</t>
  </si>
  <si>
    <t>Окуу процессинин графиги / График учебного процесса / The schedule of the educational process</t>
  </si>
  <si>
    <t>DENOTATION:</t>
  </si>
  <si>
    <t>/Theoretical education</t>
  </si>
  <si>
    <t>/Mid-term control</t>
  </si>
  <si>
    <t xml:space="preserve">/Execution of FQW </t>
  </si>
  <si>
    <r>
      <rPr>
        <b/>
        <sz val="9"/>
        <rFont val="Times New Roman"/>
        <family val="1"/>
        <charset val="204"/>
      </rPr>
      <t>направлению подготовки</t>
    </r>
    <r>
      <rPr>
        <sz val="9"/>
        <rFont val="Times New Roman"/>
        <family val="1"/>
        <charset val="204"/>
      </rPr>
      <t>/State examination in the major of training</t>
    </r>
  </si>
  <si>
    <t>Убакыттын бюджет боюнча топтомо маалыматтары (жумаларда) /Сводные данные по бюджету времени (в неделях)/Summary of budget time (in weeks)</t>
  </si>
  <si>
    <t>мамлекеттик аттестация/ гос.аттестация/ state certification</t>
  </si>
  <si>
    <t>теор.окутуу /теорет.обучение/ theoretical education</t>
  </si>
  <si>
    <t xml:space="preserve">БКИ аткаруу /выполнение ВКР/ execution of FQW </t>
  </si>
  <si>
    <t>Жалпы эмгек көлөмү/Общая трудоемкость/ Total labor intensity</t>
  </si>
  <si>
    <t>Сааттардагы иштин көлөмү/Объем работы в часах/Amount of work in hours</t>
  </si>
  <si>
    <t>алардын ичинен:/из них:/ from them:</t>
  </si>
  <si>
    <t>Лекциялар/Лекции/ lectures</t>
  </si>
  <si>
    <t>Өз алдынча иштөө/ Самостоятельная работа/ Independent work</t>
  </si>
  <si>
    <t>Практикалык/Практические/ Practical</t>
  </si>
  <si>
    <t>Окутуунун 1-жылы/ 1-й год обучения/ 1st year of study</t>
  </si>
  <si>
    <t>Окутуунун 2-жылы/  2-й год обучения/  2nd year of study</t>
  </si>
  <si>
    <t>Окутуунун 3-жылы/ 3-й год обучения/ 3rd year of study</t>
  </si>
  <si>
    <t>Окутуунун 4-жылы/ 4-й год обучения/ 4th year of study</t>
  </si>
  <si>
    <t>Лабораториялык/Лабораторные/ laboratory</t>
  </si>
  <si>
    <t>Бардыгы / Всего/ Total</t>
  </si>
  <si>
    <t xml:space="preserve">  Дисциплинанын коду/   Код дисциплины/   Discipline code</t>
  </si>
  <si>
    <t xml:space="preserve"> Сааттар/ Часы/ Hours</t>
  </si>
  <si>
    <t xml:space="preserve">Белгилер:/Обозначения:/Denotation: </t>
  </si>
  <si>
    <t>лк/ лк/ leс</t>
  </si>
  <si>
    <t>лб/лб/ lab</t>
  </si>
  <si>
    <t>пр/ пр/ prac</t>
  </si>
  <si>
    <t>1 сем/sem (КС/ОС/AS) -16 жум./нед./weeks</t>
  </si>
  <si>
    <t>3 сем/sem (КС/ОС/AS) -16 жум./нед./weeks</t>
  </si>
  <si>
    <t>5 сем/sem (КС/ОС/AS) -16 жум./нед./weeks</t>
  </si>
  <si>
    <t>7 сем/sem (КС/ОС/AS) -16 жум./нед./weeks</t>
  </si>
  <si>
    <t>2 сем/sem (ЖС/ВС/SS) -16 жум./нед./weeks</t>
  </si>
  <si>
    <t>4 сем/sem (ЖС/ВС/SS) -16 жум./нед./weeks</t>
  </si>
  <si>
    <t>6 сем/sem (ЖС/ВС/SS) -16 жум./нед./weeks</t>
  </si>
  <si>
    <t>8 сем/sem (ЖС/ВС/SS) -16 жум./нед./weeks</t>
  </si>
  <si>
    <t>Семестрлер боюнча отчет/ Отчет по семестрам/ Semester's report</t>
  </si>
  <si>
    <t>сынак/экзамен/exam</t>
  </si>
  <si>
    <t>зачет/credits-zachet</t>
  </si>
  <si>
    <t xml:space="preserve">КИ,КД/КР, КП/CW, CP </t>
  </si>
  <si>
    <t>ГУМАНИТАРДЫК, СОЦИАЛДЫК ЖАНА ЭКОНОМИКАЛЫК ЦИКЛ / ГУМАНИТАРНЫЙ, СОЦИАЛЬНЫЙ И ЭКОНОМИЧЕСКИЙ ЦИКЛ / HUMANITARIAN, SOCIAL AND ECONOMIC CYCLE</t>
  </si>
  <si>
    <t xml:space="preserve">ВАРИАТИВДҮҮ БӨЛҮК / ВАРИАТИВНАЯ ЧАСТЬ / VARIABLE PART: </t>
  </si>
  <si>
    <t>МАТЕМАТИКАЛЫК ЖАНА ТАБИГЫЙ-ИЛИМИЙ ЦИКЛ / МАТЕМАТИЧЕСКИЙ И ЕСТЕСТВЕННО-НАУЧНЫЙ ЦИКЛ/MATHEMATICAL AND NATURAL SCIENCE CYCLE</t>
  </si>
  <si>
    <t>ФАКУЛЬТАТИВДЕР/ФАКУЛЬТАТИВЫ/ELECTIVES:</t>
  </si>
  <si>
    <t xml:space="preserve">   ДИСЦИПЛИНАЛАРДЫН АТАЛЫШЫ /                                                                                           НАИМЕНОВАНИЕ ДИСЦИПЛИНЫ/                                                                                                                                        NAME OF THE DISCIPLINE</t>
  </si>
  <si>
    <t>ПРАКТИКАНЫН АТАЛЫШЫ / НАИМЕНОВАНИЕ ПРАКТИКИ/ NAME OF THE PRACTICE</t>
  </si>
  <si>
    <t>ЖЫЙЫНТЫКТООЧУ МАМЛЕКЕТТИК АТТЕСТАЦИЯ / ИТОГОВАЯ ГОСУДАРСТВЕННАЯ АТТЕСТАЦИЯ / FINAL STATE CERTIFICATION</t>
  </si>
  <si>
    <t>ВАРИАТИВДҮҮ БӨЛҮК / ВАРИАТИВНАЯ ЧАСТЬ / VARIABLE PART:</t>
  </si>
  <si>
    <t>Бакалавр / Bachelor</t>
  </si>
  <si>
    <t>4 жыл / 4 года / 4 years</t>
  </si>
  <si>
    <t>Күндүзгү  / Очная / Full-time</t>
  </si>
  <si>
    <t>Жалпы эмгек көлөмү/ Общая трудоемкость/ Total labor intensity</t>
  </si>
  <si>
    <t xml:space="preserve">КВАЛИФИКАЦИЯСЫ / КВАЛИФИКАЦИЯ / QUALIFICATION: </t>
  </si>
  <si>
    <t>Б1.1.</t>
  </si>
  <si>
    <t>Б1.1.1</t>
  </si>
  <si>
    <t>Б1.1.2</t>
  </si>
  <si>
    <t>Б1.1.3</t>
  </si>
  <si>
    <t>Цикл Б1.1 боюнча жыйынтыгы /Итого по циклу Б1.1/Total cycle Б1.1</t>
  </si>
  <si>
    <t>Б1.2.</t>
  </si>
  <si>
    <t>Б1.2.1</t>
  </si>
  <si>
    <t>Б1.2.2</t>
  </si>
  <si>
    <t>Б1.2.3</t>
  </si>
  <si>
    <t>Цикл Б1.2 боюнча жыйынтыгы /Итого по циклу Б1.2/Total cycle Б1.2</t>
  </si>
  <si>
    <t>Б1.3.</t>
  </si>
  <si>
    <t>Б1.3.1</t>
  </si>
  <si>
    <t>Цикл Б1.3 боюнча жыйынтыгы /Итого по циклу Б1.3/Total cycle Б1.3</t>
  </si>
  <si>
    <t>Блок 2.</t>
  </si>
  <si>
    <t>Блок 3.</t>
  </si>
  <si>
    <t>Б1.1.В1</t>
  </si>
  <si>
    <t>Б1.2.В1</t>
  </si>
  <si>
    <t>Б1.3.П1</t>
  </si>
  <si>
    <t>Б1.3.В1</t>
  </si>
  <si>
    <t>Дене тарбия жана спорт/ Физическая культура и спорт / Physical culture and sports</t>
  </si>
  <si>
    <t>жум. көлөмү/ объем в нед/ volume in weeks</t>
  </si>
  <si>
    <t>жум.көлөмү/ объем в нед/ volume in weeks</t>
  </si>
  <si>
    <t xml:space="preserve">№ </t>
  </si>
  <si>
    <t>№</t>
  </si>
  <si>
    <t xml:space="preserve">   ДИСЦИПЛИНАЛАРДЫН АТАЛЫШЫ / НАИМЕНОВАНИЕ ДИСЦИПЛИНЫ/  NAME OF THE DISCIPLINE</t>
  </si>
  <si>
    <t>Бүтүрүүчү квалификациялык ишти даярдоо жана коргоо /Подготовка и защита выпускной квалификационной работы/Preparation and defence of final qualifying work</t>
  </si>
  <si>
    <r>
      <rPr>
        <b/>
        <sz val="12"/>
        <rFont val="Times New Roman"/>
        <family val="1"/>
        <charset val="204"/>
      </rPr>
      <t xml:space="preserve">лк/ лк/ leс </t>
    </r>
    <r>
      <rPr>
        <sz val="12"/>
        <rFont val="Times New Roman"/>
        <family val="1"/>
        <charset val="204"/>
      </rPr>
      <t xml:space="preserve">- лекциялар/лекции/ lectures, </t>
    </r>
    <r>
      <rPr>
        <b/>
        <sz val="12"/>
        <rFont val="Times New Roman"/>
        <family val="1"/>
        <charset val="204"/>
      </rPr>
      <t>лб/лб/ lab</t>
    </r>
    <r>
      <rPr>
        <sz val="12"/>
        <rFont val="Times New Roman"/>
        <family val="1"/>
        <charset val="204"/>
      </rPr>
      <t xml:space="preserve"> -лабораториялык/лабораторные/ laboratory, </t>
    </r>
    <r>
      <rPr>
        <b/>
        <sz val="12"/>
        <rFont val="Times New Roman"/>
        <family val="1"/>
        <charset val="204"/>
      </rPr>
      <t>пр/ пр/ prac</t>
    </r>
    <r>
      <rPr>
        <sz val="12"/>
        <rFont val="Times New Roman"/>
        <family val="1"/>
        <charset val="204"/>
      </rPr>
      <t xml:space="preserve"> - Практикалык/ Практические/ Practical</t>
    </r>
  </si>
  <si>
    <r>
      <rPr>
        <b/>
        <sz val="12"/>
        <rFont val="Times New Roman"/>
        <family val="1"/>
        <charset val="204"/>
      </rPr>
      <t xml:space="preserve">КС/ОС/AS </t>
    </r>
    <r>
      <rPr>
        <sz val="12"/>
        <rFont val="Times New Roman"/>
        <family val="1"/>
        <charset val="204"/>
      </rPr>
      <t xml:space="preserve">- Күзгү семестр/Осенний семестр/Autumn semester,  </t>
    </r>
    <r>
      <rPr>
        <b/>
        <sz val="12"/>
        <rFont val="Times New Roman"/>
        <family val="1"/>
        <charset val="204"/>
      </rPr>
      <t>ЖС/ВС/SS</t>
    </r>
    <r>
      <rPr>
        <sz val="12"/>
        <rFont val="Times New Roman"/>
        <family val="1"/>
        <charset val="204"/>
      </rPr>
      <t xml:space="preserve"> - Жазгы семестр/Весенний семестр/Spring semester</t>
    </r>
  </si>
  <si>
    <r>
      <rPr>
        <b/>
        <sz val="12"/>
        <rFont val="Times New Roman"/>
        <family val="1"/>
        <charset val="204"/>
      </rPr>
      <t>КИ, КД/КР, КП/CW, CP</t>
    </r>
    <r>
      <rPr>
        <sz val="12"/>
        <rFont val="Times New Roman"/>
        <family val="1"/>
        <charset val="204"/>
      </rPr>
      <t xml:space="preserve"> - Курстук иш, Курстук долбоор/ Курсовая работа, Курсовой проект/ Course work, Course project</t>
    </r>
  </si>
  <si>
    <t>Б1.1.В2</t>
  </si>
  <si>
    <t>Б1.3.В2</t>
  </si>
  <si>
    <t>Б1.3.В3</t>
  </si>
  <si>
    <t>Б1.3.В4</t>
  </si>
  <si>
    <t>Б1.3.В5</t>
  </si>
  <si>
    <t>Б1.3.В6</t>
  </si>
  <si>
    <t>Б1.3.В7</t>
  </si>
  <si>
    <t>Б1.2.В2</t>
  </si>
  <si>
    <t>Б1.3.П2</t>
  </si>
  <si>
    <t>Б1.3.П3</t>
  </si>
  <si>
    <t>Б1.3.П4</t>
  </si>
  <si>
    <t>Б1.3.П5</t>
  </si>
  <si>
    <t>Б1.3.П6</t>
  </si>
  <si>
    <t>Б1.3.П7</t>
  </si>
  <si>
    <t>Б1.3.П8</t>
  </si>
  <si>
    <t>Б1.3.П9</t>
  </si>
  <si>
    <t>Б1.3.П10</t>
  </si>
  <si>
    <t>Б1.3.П11</t>
  </si>
  <si>
    <t>Б1.3.П12</t>
  </si>
  <si>
    <t>Блок 1.</t>
  </si>
  <si>
    <r>
      <t xml:space="preserve">Квалификация алдындагы практика / </t>
    </r>
    <r>
      <rPr>
        <b/>
        <sz val="14"/>
        <rFont val="Times New Roman"/>
        <family val="1"/>
        <charset val="204"/>
      </rPr>
      <t xml:space="preserve">Предквалификационная практика </t>
    </r>
    <r>
      <rPr>
        <sz val="14"/>
        <rFont val="Times New Roman"/>
        <family val="1"/>
        <charset val="204"/>
      </rPr>
      <t>/ Prequalification practice</t>
    </r>
  </si>
  <si>
    <r>
      <t xml:space="preserve">Бүтүрүүчү квалификациялык ишти коргоо / </t>
    </r>
    <r>
      <rPr>
        <b/>
        <sz val="14"/>
        <rFont val="Times New Roman"/>
        <family val="1"/>
        <charset val="204"/>
      </rPr>
      <t>Защита выпускной квалификационной работы</t>
    </r>
    <r>
      <rPr>
        <sz val="14"/>
        <rFont val="Times New Roman"/>
        <family val="1"/>
        <charset val="204"/>
      </rPr>
      <t xml:space="preserve"> / Protection of final qualifying work</t>
    </r>
  </si>
  <si>
    <t>ОУКтун төрайымы / Председатель УМК /</t>
  </si>
  <si>
    <r>
      <t xml:space="preserve">Жумушчу окуу планы кафедранын 20___-ж. "______" жыйынында каралды, протокол №_______ / </t>
    </r>
    <r>
      <rPr>
        <b/>
        <sz val="14"/>
        <rFont val="Times New Roman"/>
        <family val="1"/>
        <charset val="204"/>
      </rPr>
      <t>Рабочий учебный  план  рассмотрен  на  заседании  кафедры, протокол №____от "_______" 20___г.</t>
    </r>
    <r>
      <rPr>
        <sz val="14"/>
        <rFont val="Times New Roman"/>
        <family val="1"/>
        <charset val="204"/>
      </rPr>
      <t xml:space="preserve"> / The curriculum considered at a meeting of the Department, protocol №______ from "_______" 20___ y.</t>
    </r>
  </si>
  <si>
    <t>БАГЫТ / НАПРАВЛЕНИЕ / MAJOR:</t>
  </si>
  <si>
    <r>
      <t>БКИ коргоо/</t>
    </r>
    <r>
      <rPr>
        <b/>
        <sz val="9"/>
        <rFont val="Times New Roman"/>
        <family val="1"/>
        <charset val="204"/>
      </rPr>
      <t xml:space="preserve">Защита ВКР/Рrotection of FQW </t>
    </r>
  </si>
  <si>
    <t>БАЗАЛЫК БӨЛҮК / БАЗОВАЯ ЧАСТЬ / BASIC  PART</t>
  </si>
  <si>
    <r>
      <t xml:space="preserve">Кыргызстандын тарыхы / </t>
    </r>
    <r>
      <rPr>
        <b/>
        <sz val="16"/>
        <rFont val="Times New Roman"/>
        <family val="1"/>
        <charset val="204"/>
      </rPr>
      <t>История Кыргызстана</t>
    </r>
    <r>
      <rPr>
        <sz val="16"/>
        <rFont val="Times New Roman"/>
        <family val="1"/>
        <charset val="204"/>
      </rPr>
      <t>/ History of Kyrgyzstan</t>
    </r>
  </si>
  <si>
    <r>
      <t xml:space="preserve">Манас таануу / </t>
    </r>
    <r>
      <rPr>
        <b/>
        <sz val="16"/>
        <rFont val="Times New Roman"/>
        <family val="1"/>
        <charset val="204"/>
      </rPr>
      <t xml:space="preserve">Манасоведение </t>
    </r>
    <r>
      <rPr>
        <sz val="16"/>
        <rFont val="Times New Roman"/>
        <family val="1"/>
        <charset val="204"/>
      </rPr>
      <t>/ Manas Study</t>
    </r>
  </si>
  <si>
    <t>ГиОН</t>
  </si>
  <si>
    <r>
      <t>Коммуникация психологиясы /</t>
    </r>
    <r>
      <rPr>
        <b/>
        <sz val="16"/>
        <rFont val="Times New Roman"/>
        <family val="1"/>
        <charset val="204"/>
      </rPr>
      <t xml:space="preserve"> Психология коммуникаций </t>
    </r>
    <r>
      <rPr>
        <sz val="16"/>
        <rFont val="Times New Roman"/>
        <family val="1"/>
        <charset val="204"/>
      </rPr>
      <t>/ Psychology of communication</t>
    </r>
  </si>
  <si>
    <t>Тандоо курстар / Курсы по выбору / Elective courses</t>
  </si>
  <si>
    <t>Б1.1.П1</t>
  </si>
  <si>
    <r>
      <t xml:space="preserve">Ишкердик жана инновация / </t>
    </r>
    <r>
      <rPr>
        <b/>
        <sz val="16"/>
        <rFont val="Times New Roman"/>
        <family val="1"/>
        <charset val="204"/>
      </rPr>
      <t xml:space="preserve">Предпринимательство и инновации </t>
    </r>
    <r>
      <rPr>
        <sz val="16"/>
        <rFont val="Times New Roman"/>
        <family val="1"/>
        <charset val="204"/>
      </rPr>
      <t>/ Entrepreneurship and innovation</t>
    </r>
  </si>
  <si>
    <t>Б1.1.П2</t>
  </si>
  <si>
    <t>3,4,5</t>
  </si>
  <si>
    <t>ОП</t>
  </si>
  <si>
    <t>ВМ</t>
  </si>
  <si>
    <r>
      <t xml:space="preserve">Саясат таануу / </t>
    </r>
    <r>
      <rPr>
        <b/>
        <sz val="16"/>
        <rFont val="Times New Roman"/>
        <family val="1"/>
        <charset val="204"/>
      </rPr>
      <t xml:space="preserve">Политология </t>
    </r>
    <r>
      <rPr>
        <sz val="16"/>
        <rFont val="Times New Roman"/>
        <family val="1"/>
        <charset val="204"/>
      </rPr>
      <t>/ Political science</t>
    </r>
  </si>
  <si>
    <r>
      <t xml:space="preserve">Чыгармачыл ой жүгүртүү / </t>
    </r>
    <r>
      <rPr>
        <b/>
        <sz val="16"/>
        <rFont val="Times New Roman"/>
        <family val="1"/>
        <charset val="204"/>
      </rPr>
      <t xml:space="preserve">Креативное мышление </t>
    </r>
    <r>
      <rPr>
        <sz val="16"/>
        <rFont val="Times New Roman"/>
        <family val="1"/>
        <charset val="204"/>
      </rPr>
      <t>/ Creative thinking</t>
    </r>
  </si>
  <si>
    <r>
      <t xml:space="preserve">Диний изилдөөлөр / </t>
    </r>
    <r>
      <rPr>
        <b/>
        <sz val="16"/>
        <rFont val="Times New Roman"/>
        <family val="1"/>
        <charset val="204"/>
      </rPr>
      <t xml:space="preserve">Религиоведение </t>
    </r>
    <r>
      <rPr>
        <sz val="16"/>
        <rFont val="Times New Roman"/>
        <family val="1"/>
        <charset val="204"/>
      </rPr>
      <t>/ Religious studies</t>
    </r>
  </si>
  <si>
    <t>Физика</t>
  </si>
  <si>
    <t>Б1.2.П1</t>
  </si>
  <si>
    <t>Б1.2.П2</t>
  </si>
  <si>
    <t>Б1.2.П3</t>
  </si>
  <si>
    <t>Хим</t>
  </si>
  <si>
    <r>
      <t xml:space="preserve">Инженердик жана компьютердик графика / </t>
    </r>
    <r>
      <rPr>
        <b/>
        <sz val="16"/>
        <rFont val="Times New Roman"/>
        <family val="1"/>
        <charset val="204"/>
      </rPr>
      <t xml:space="preserve">Инженерная и компьютерная графика </t>
    </r>
    <r>
      <rPr>
        <sz val="16"/>
        <rFont val="Times New Roman"/>
        <family val="1"/>
        <charset val="204"/>
      </rPr>
      <t>/ Engineering and computer graphics</t>
    </r>
  </si>
  <si>
    <t>ИиКГ</t>
  </si>
  <si>
    <t>Б1.3.4</t>
  </si>
  <si>
    <t>Б1.3.5</t>
  </si>
  <si>
    <r>
      <t xml:space="preserve">Жашоо коопсуздугу (ЖК, Экология) / </t>
    </r>
    <r>
      <rPr>
        <b/>
        <sz val="16"/>
        <rFont val="Times New Roman"/>
        <family val="1"/>
        <charset val="204"/>
      </rPr>
      <t xml:space="preserve">Безопасность жизнедеятельности (БЖД, Экология) </t>
    </r>
    <r>
      <rPr>
        <sz val="16"/>
        <rFont val="Times New Roman"/>
        <family val="1"/>
        <charset val="204"/>
      </rPr>
      <t>/ Life safety (LS, Ecology)</t>
    </r>
  </si>
  <si>
    <t>Б1.3.6</t>
  </si>
  <si>
    <t>ЭУП</t>
  </si>
  <si>
    <r>
      <t xml:space="preserve">Экономика, уюштуруу жана өндүрүштү башкаруу / </t>
    </r>
    <r>
      <rPr>
        <b/>
        <sz val="16"/>
        <rFont val="Times New Roman"/>
        <family val="1"/>
        <charset val="204"/>
      </rPr>
      <t xml:space="preserve">Экономика, организация и управление производством </t>
    </r>
    <r>
      <rPr>
        <sz val="16"/>
        <rFont val="Times New Roman"/>
        <family val="1"/>
        <charset val="204"/>
      </rPr>
      <t>/ Economics, organization and production management</t>
    </r>
  </si>
  <si>
    <t>Б1.3.В9</t>
  </si>
  <si>
    <t>Б1.3.В10</t>
  </si>
  <si>
    <t>Б1.1.4</t>
  </si>
  <si>
    <t>Б1.1.В3</t>
  </si>
  <si>
    <t>Б1.1.В4</t>
  </si>
  <si>
    <t>Б1.1.В5</t>
  </si>
  <si>
    <t>Б1.1.В6</t>
  </si>
  <si>
    <t>Б1.1.В7</t>
  </si>
  <si>
    <t>Б1.3.В11</t>
  </si>
  <si>
    <t>Б1.3.В12</t>
  </si>
  <si>
    <r>
      <t xml:space="preserve">Даярдоо багыты боюнча мамлекеттик сынак / </t>
    </r>
    <r>
      <rPr>
        <b/>
        <sz val="14"/>
        <rFont val="Times New Roman"/>
        <family val="1"/>
        <charset val="204"/>
      </rPr>
      <t>Государственный экзамен по направлению подготовки</t>
    </r>
    <r>
      <rPr>
        <sz val="14"/>
        <rFont val="Times New Roman"/>
        <family val="1"/>
        <charset val="204"/>
      </rPr>
      <t xml:space="preserve"> / State examination in the major of training</t>
    </r>
  </si>
  <si>
    <r>
      <t>Жумушчу окуу планы КМТУ ЖКБ БСнын негизинде __________________ 20___-ж.___.___. №______/____ буйругу менен бекитилген "________________________________________________" багыты боюнча түзүлдү /</t>
    </r>
    <r>
      <rPr>
        <b/>
        <sz val="14"/>
        <rFont val="Times New Roman"/>
        <family val="1"/>
        <charset val="204"/>
      </rPr>
      <t xml:space="preserve"> Рабочий учебный план составлен на основе ОС ВПО КГТУ по направлению "____________________________________"</t>
    </r>
    <r>
      <rPr>
        <sz val="14"/>
        <rFont val="Times New Roman"/>
        <family val="1"/>
        <charset val="204"/>
      </rPr>
      <t>, утвержденному приказом ________№_______/____ от ____.____.______ г. / The curriculum drawn up on the basis of ES HPE of KSTU on the major "________________________________________", approved by order of _______________№______/____ from ____.____.______ y.</t>
    </r>
  </si>
  <si>
    <t xml:space="preserve">____________кафедрасынын башчысы / Заведующий кафедрой "_________"/ </t>
  </si>
  <si>
    <t xml:space="preserve">The head of Department "____________"  _____________  </t>
  </si>
  <si>
    <t xml:space="preserve">The chairman of the ECM_____________ </t>
  </si>
  <si>
    <t>Б1.1.П3</t>
  </si>
  <si>
    <t>МВШЛ</t>
  </si>
  <si>
    <t>Кредит/Credit</t>
  </si>
  <si>
    <t>Практика боюнча кредиттер/Кредитов по практике/Credits on practice:</t>
  </si>
  <si>
    <t>Окуу дисциплиналары боюнча кредиттер/Кредитов по учебным дисциплинам /Credits in various academic disciplines:</t>
  </si>
  <si>
    <t>кред/cred</t>
  </si>
  <si>
    <t>кред/ cred</t>
  </si>
  <si>
    <t>ОБ башчысы / Начальник УУ / Head of ED_____________Дыканалиев К.М./Дыканалиев К.М./Dykanaliev K. M.</t>
  </si>
  <si>
    <t>Окуунун баардык мезгилиндеги кредиттердин топтому / ВСЕГО кредитов за весь период обучения / Total credits for the entire period of study</t>
  </si>
  <si>
    <t xml:space="preserve">ПРОФИЛЬ / PROFILE: </t>
  </si>
  <si>
    <r>
      <rPr>
        <b/>
        <sz val="16"/>
        <rFont val="Times New Roman"/>
        <family val="1"/>
        <charset val="204"/>
      </rPr>
      <t>Философия</t>
    </r>
    <r>
      <rPr>
        <sz val="16"/>
        <rFont val="Times New Roman"/>
        <family val="1"/>
        <charset val="204"/>
      </rPr>
      <t>/ Philosophy</t>
    </r>
  </si>
  <si>
    <r>
      <rPr>
        <b/>
        <sz val="16"/>
        <rFont val="Times New Roman"/>
        <family val="1"/>
        <charset val="204"/>
      </rPr>
      <t>Математика 1</t>
    </r>
    <r>
      <rPr>
        <sz val="16"/>
        <rFont val="Times New Roman"/>
        <family val="1"/>
        <charset val="204"/>
      </rPr>
      <t xml:space="preserve"> / Mathematics 1</t>
    </r>
  </si>
  <si>
    <r>
      <rPr>
        <b/>
        <sz val="16"/>
        <rFont val="Times New Roman"/>
        <family val="1"/>
        <charset val="204"/>
      </rPr>
      <t>Физика 1</t>
    </r>
    <r>
      <rPr>
        <sz val="16"/>
        <rFont val="Times New Roman"/>
        <family val="1"/>
        <charset val="204"/>
      </rPr>
      <t>/ Physics 1</t>
    </r>
  </si>
  <si>
    <r>
      <rPr>
        <b/>
        <sz val="16"/>
        <rFont val="Times New Roman"/>
        <family val="1"/>
        <charset val="204"/>
      </rPr>
      <t>Информатика 1</t>
    </r>
    <r>
      <rPr>
        <sz val="16"/>
        <rFont val="Times New Roman"/>
        <family val="1"/>
        <charset val="204"/>
      </rPr>
      <t>/ Computer science 1</t>
    </r>
  </si>
  <si>
    <r>
      <rPr>
        <b/>
        <sz val="16"/>
        <rFont val="Times New Roman"/>
        <family val="1"/>
        <charset val="204"/>
      </rPr>
      <t xml:space="preserve">Социология </t>
    </r>
    <r>
      <rPr>
        <sz val="16"/>
        <rFont val="Times New Roman"/>
        <family val="1"/>
        <charset val="204"/>
      </rPr>
      <t>/ Sociology</t>
    </r>
  </si>
  <si>
    <r>
      <rPr>
        <b/>
        <sz val="16"/>
        <rFont val="Times New Roman"/>
        <family val="1"/>
        <charset val="204"/>
      </rPr>
      <t xml:space="preserve">Культурология </t>
    </r>
    <r>
      <rPr>
        <sz val="16"/>
        <rFont val="Times New Roman"/>
        <family val="1"/>
        <charset val="204"/>
      </rPr>
      <t>/ Culturology</t>
    </r>
  </si>
  <si>
    <r>
      <rPr>
        <b/>
        <sz val="16"/>
        <rFont val="Times New Roman"/>
        <family val="1"/>
        <charset val="204"/>
      </rPr>
      <t>Математика 2</t>
    </r>
    <r>
      <rPr>
        <sz val="16"/>
        <rFont val="Times New Roman"/>
        <family val="1"/>
        <charset val="204"/>
      </rPr>
      <t xml:space="preserve"> / Mathematics 2</t>
    </r>
  </si>
  <si>
    <r>
      <rPr>
        <b/>
        <sz val="16"/>
        <rFont val="Times New Roman"/>
        <family val="1"/>
        <charset val="204"/>
      </rPr>
      <t>Физика 2</t>
    </r>
    <r>
      <rPr>
        <sz val="16"/>
        <rFont val="Times New Roman"/>
        <family val="1"/>
        <charset val="204"/>
      </rPr>
      <t xml:space="preserve"> / Physics 2</t>
    </r>
  </si>
  <si>
    <r>
      <rPr>
        <b/>
        <sz val="16"/>
        <rFont val="Times New Roman"/>
        <family val="1"/>
        <charset val="204"/>
      </rPr>
      <t xml:space="preserve">Информатика 2 </t>
    </r>
    <r>
      <rPr>
        <sz val="16"/>
        <rFont val="Times New Roman"/>
        <family val="1"/>
        <charset val="204"/>
      </rPr>
      <t>/ Computer science 2</t>
    </r>
  </si>
  <si>
    <t>Кредиты/ Credits ECTS</t>
  </si>
  <si>
    <t>ОБ башчысы / Начальник УУ / Head of ED_________Дыканалиев К.М./Дыканалиев К.М./Dykanaliev K. M.</t>
  </si>
  <si>
    <t>ГЭ</t>
  </si>
  <si>
    <t>ТБ</t>
  </si>
  <si>
    <r>
      <t xml:space="preserve">Кыргыз тили жана адабияты / </t>
    </r>
    <r>
      <rPr>
        <b/>
        <sz val="16"/>
        <rFont val="Times New Roman"/>
        <family val="1"/>
        <charset val="204"/>
      </rPr>
      <t xml:space="preserve">Кыргызский язык и литература </t>
    </r>
    <r>
      <rPr>
        <sz val="16"/>
        <rFont val="Times New Roman"/>
        <family val="1"/>
        <charset val="204"/>
      </rPr>
      <t>/ Kyrgyz language and literature</t>
    </r>
  </si>
  <si>
    <r>
      <t xml:space="preserve">Орус тили / </t>
    </r>
    <r>
      <rPr>
        <b/>
        <sz val="16"/>
        <rFont val="Times New Roman"/>
        <family val="1"/>
        <charset val="204"/>
      </rPr>
      <t xml:space="preserve">Русский язык </t>
    </r>
    <r>
      <rPr>
        <sz val="16"/>
        <rFont val="Times New Roman"/>
        <family val="1"/>
        <charset val="204"/>
      </rPr>
      <t xml:space="preserve">/ Russian language </t>
    </r>
  </si>
  <si>
    <r>
      <t xml:space="preserve">Чет тили / </t>
    </r>
    <r>
      <rPr>
        <b/>
        <sz val="16"/>
        <rFont val="Times New Roman"/>
        <family val="1"/>
        <charset val="204"/>
      </rPr>
      <t>Иностранный язык</t>
    </r>
    <r>
      <rPr>
        <sz val="16"/>
        <rFont val="Times New Roman"/>
        <family val="1"/>
        <charset val="204"/>
      </rPr>
      <t xml:space="preserve"> / Foreign language</t>
    </r>
  </si>
  <si>
    <t>КР тарыхы, Кыргыз тили жана адабияты, КР географиясы дисциплиналары боюнча жыйынтыктоочу аттестация / Междисциплинарная итоговая аттестация по дисциплинам: История КР, География КР, Кырг. язык и литература / Interdisciplinary final certification in the following disciplines: History of the KR, Geography of the KR, Kyrgyz language and literature</t>
  </si>
  <si>
    <r>
      <t xml:space="preserve">Окуу практикасы / </t>
    </r>
    <r>
      <rPr>
        <b/>
        <sz val="14"/>
        <rFont val="Times New Roman"/>
        <family val="1"/>
        <charset val="204"/>
      </rPr>
      <t xml:space="preserve">Учебная практика </t>
    </r>
    <r>
      <rPr>
        <sz val="14"/>
        <rFont val="Times New Roman"/>
        <family val="1"/>
        <charset val="204"/>
      </rPr>
      <t>/ Educational practice</t>
    </r>
  </si>
  <si>
    <r>
      <t>Кыргызстандын географиясы/</t>
    </r>
    <r>
      <rPr>
        <b/>
        <sz val="16"/>
        <rFont val="Times New Roman"/>
        <family val="1"/>
        <charset val="204"/>
      </rPr>
      <t>География Кыргызстана</t>
    </r>
    <r>
      <rPr>
        <sz val="16"/>
        <rFont val="Times New Roman"/>
        <family val="1"/>
        <charset val="204"/>
      </rPr>
      <t>/Geography of Kyrgyzstan</t>
    </r>
  </si>
  <si>
    <r>
      <rPr>
        <sz val="16"/>
        <rFont val="Times New Roman"/>
        <family val="1"/>
        <charset val="204"/>
      </rPr>
      <t>Англис тили</t>
    </r>
    <r>
      <rPr>
        <b/>
        <sz val="16"/>
        <rFont val="Times New Roman"/>
        <family val="1"/>
        <charset val="204"/>
      </rPr>
      <t xml:space="preserve"> / Английский язык  / </t>
    </r>
    <r>
      <rPr>
        <sz val="16"/>
        <rFont val="Times New Roman"/>
        <family val="1"/>
        <charset val="204"/>
      </rPr>
      <t>English  language</t>
    </r>
  </si>
  <si>
    <t>720100 Химическая технология</t>
  </si>
  <si>
    <t>Химик - исследователь</t>
  </si>
  <si>
    <r>
      <t xml:space="preserve">ПРОФИЛЬ / ПРОФИЛЬ / PROFILE:    </t>
    </r>
    <r>
      <rPr>
        <b/>
        <sz val="18"/>
        <rFont val="Times New Roman"/>
        <family val="1"/>
        <charset val="204"/>
      </rPr>
      <t>Химик - исследователь</t>
    </r>
  </si>
  <si>
    <t>ПМИ</t>
  </si>
  <si>
    <r>
      <t>Химия (химиянын теориялык негиздери)/</t>
    </r>
    <r>
      <rPr>
        <b/>
        <sz val="16"/>
        <rFont val="Times New Roman"/>
        <family val="1"/>
        <charset val="204"/>
      </rPr>
      <t>Химия (Теоретические основы химии)</t>
    </r>
    <r>
      <rPr>
        <sz val="16"/>
        <rFont val="Times New Roman"/>
        <family val="1"/>
        <charset val="204"/>
      </rPr>
      <t>/Chemistry (Theoretical foundations of Chemistry)</t>
    </r>
  </si>
  <si>
    <t>ХиХТ</t>
  </si>
  <si>
    <t>ВИЭ</t>
  </si>
  <si>
    <r>
      <t>Аналитикалык химия жана физикалык-химиялык анализ ыкмалары/</t>
    </r>
    <r>
      <rPr>
        <b/>
        <sz val="16"/>
        <rFont val="Times New Roman"/>
        <family val="1"/>
        <charset val="204"/>
      </rPr>
      <t>Аналитическая химия и физико-химические методы анализа 1,2</t>
    </r>
    <r>
      <rPr>
        <sz val="16"/>
        <rFont val="Times New Roman"/>
        <family val="1"/>
        <charset val="204"/>
      </rPr>
      <t>/Analytical chemistry and physico-chemical methods of analysis</t>
    </r>
  </si>
  <si>
    <r>
      <t>Органикалык химия 1,2/</t>
    </r>
    <r>
      <rPr>
        <b/>
        <sz val="16"/>
        <rFont val="Times New Roman"/>
        <family val="1"/>
        <charset val="204"/>
      </rPr>
      <t>Органическая химия 1,2</t>
    </r>
    <r>
      <rPr>
        <sz val="16"/>
        <rFont val="Times New Roman"/>
        <family val="1"/>
        <charset val="204"/>
      </rPr>
      <t>/Organic Chemistry 1,2</t>
    </r>
  </si>
  <si>
    <r>
      <rPr>
        <b/>
        <sz val="16"/>
        <rFont val="Times New Roman"/>
        <family val="1"/>
        <charset val="204"/>
      </rPr>
      <t>Гидравлика</t>
    </r>
    <r>
      <rPr>
        <sz val="16"/>
        <rFont val="Times New Roman"/>
        <family val="1"/>
        <charset val="204"/>
      </rPr>
      <t>/Hydraulics</t>
    </r>
  </si>
  <si>
    <t>ТОЭ</t>
  </si>
  <si>
    <r>
      <t>Органикалык эмес химия 1,2/</t>
    </r>
    <r>
      <rPr>
        <b/>
        <sz val="16"/>
        <rFont val="Times New Roman"/>
        <family val="1"/>
        <charset val="204"/>
      </rPr>
      <t>Неорганическая химия 1,2</t>
    </r>
    <r>
      <rPr>
        <sz val="16"/>
        <rFont val="Times New Roman"/>
        <family val="1"/>
        <charset val="204"/>
      </rPr>
      <t>/Inorganic chemistry 1,2</t>
    </r>
  </si>
  <si>
    <t>МПИ</t>
  </si>
  <si>
    <r>
      <t>Электр техникасы жана электроника/</t>
    </r>
    <r>
      <rPr>
        <b/>
        <sz val="16"/>
        <rFont val="Times New Roman"/>
        <family val="1"/>
        <charset val="204"/>
      </rPr>
      <t>Электротехника и электроника</t>
    </r>
    <r>
      <rPr>
        <sz val="16"/>
        <rFont val="Times New Roman"/>
        <family val="1"/>
        <charset val="204"/>
      </rPr>
      <t>/Electrical and Electronics</t>
    </r>
  </si>
  <si>
    <t>Б1.3.2</t>
  </si>
  <si>
    <t>Б1.3.3</t>
  </si>
  <si>
    <r>
      <t>Физикалык химия/</t>
    </r>
    <r>
      <rPr>
        <b/>
        <sz val="16"/>
        <rFont val="Times New Roman"/>
        <family val="1"/>
        <charset val="204"/>
      </rPr>
      <t>Физическая химия</t>
    </r>
    <r>
      <rPr>
        <sz val="16"/>
        <rFont val="Times New Roman"/>
        <family val="1"/>
        <charset val="204"/>
      </rPr>
      <t>/Physical chemistry</t>
    </r>
  </si>
  <si>
    <r>
      <t xml:space="preserve"> Техникалык механика  / </t>
    </r>
    <r>
      <rPr>
        <b/>
        <sz val="16"/>
        <rFont val="Times New Roman"/>
        <family val="1"/>
        <charset val="204"/>
      </rPr>
      <t>Техническая механика /</t>
    </r>
    <r>
      <rPr>
        <sz val="16"/>
        <rFont val="Times New Roman"/>
        <family val="1"/>
        <charset val="204"/>
      </rPr>
      <t xml:space="preserve"> Technical mechanics </t>
    </r>
  </si>
  <si>
    <t>МиС</t>
  </si>
  <si>
    <t>ТЭ</t>
  </si>
  <si>
    <r>
      <t>Коллоиддик химия/</t>
    </r>
    <r>
      <rPr>
        <b/>
        <sz val="16"/>
        <rFont val="Times New Roman"/>
        <family val="1"/>
        <charset val="204"/>
      </rPr>
      <t>Коллоидная химия</t>
    </r>
    <r>
      <rPr>
        <sz val="16"/>
        <rFont val="Times New Roman"/>
        <family val="1"/>
        <charset val="204"/>
      </rPr>
      <t>/Colloidal chemistry</t>
    </r>
  </si>
  <si>
    <r>
      <t>Жалпы химиялык технология жана химиялык реакторлор/</t>
    </r>
    <r>
      <rPr>
        <b/>
        <sz val="16"/>
        <rFont val="Times New Roman"/>
        <family val="1"/>
        <charset val="204"/>
      </rPr>
      <t>Общая химическая технология и химические реакторы</t>
    </r>
    <r>
      <rPr>
        <sz val="16"/>
        <rFont val="Times New Roman"/>
        <family val="1"/>
        <charset val="204"/>
      </rPr>
      <t>/General chemical technology and chemical reactors</t>
    </r>
  </si>
  <si>
    <r>
      <t>Беттик кубулуштар жана дисперстик системалар/</t>
    </r>
    <r>
      <rPr>
        <b/>
        <sz val="16"/>
        <rFont val="Times New Roman"/>
        <family val="1"/>
        <charset val="204"/>
      </rPr>
      <t>Поверхностные явления и дисперсные системы</t>
    </r>
    <r>
      <rPr>
        <sz val="16"/>
        <rFont val="Times New Roman"/>
        <family val="1"/>
        <charset val="204"/>
      </rPr>
      <t>/Surface phenomena and dispersed systems</t>
    </r>
  </si>
  <si>
    <r>
      <t>Металлдар жана эритмелер/</t>
    </r>
    <r>
      <rPr>
        <b/>
        <sz val="16"/>
        <rFont val="Times New Roman"/>
        <family val="1"/>
        <charset val="204"/>
      </rPr>
      <t>Металлы и сплавы</t>
    </r>
    <r>
      <rPr>
        <sz val="16"/>
        <rFont val="Times New Roman"/>
        <family val="1"/>
        <charset val="204"/>
      </rPr>
      <t>/Metals and alloys</t>
    </r>
  </si>
  <si>
    <r>
      <t>Метрология, стандартташтыруу жана сертификаттоо/</t>
    </r>
    <r>
      <rPr>
        <b/>
        <sz val="16"/>
        <rFont val="Times New Roman"/>
        <family val="1"/>
        <charset val="204"/>
      </rPr>
      <t>Метрология, стандартизация и сертификация</t>
    </r>
    <r>
      <rPr>
        <sz val="16"/>
        <rFont val="Times New Roman"/>
        <family val="1"/>
        <charset val="204"/>
      </rPr>
      <t>/Metrology, standardization and certification</t>
    </r>
  </si>
  <si>
    <r>
      <t>Полимерлердин химиясы/</t>
    </r>
    <r>
      <rPr>
        <b/>
        <sz val="16"/>
        <rFont val="Times New Roman"/>
        <family val="1"/>
        <charset val="204"/>
      </rPr>
      <t>Химия полимеров</t>
    </r>
    <r>
      <rPr>
        <sz val="16"/>
        <rFont val="Times New Roman"/>
        <family val="1"/>
        <charset val="204"/>
      </rPr>
      <t>/Polymer Chemistry</t>
    </r>
  </si>
  <si>
    <r>
      <t>Химиялык технологиялык процесстер жана аппараттар/</t>
    </r>
    <r>
      <rPr>
        <b/>
        <sz val="16"/>
        <rFont val="Times New Roman"/>
        <family val="1"/>
        <charset val="204"/>
      </rPr>
      <t>Процессы и аппараты химической технологии</t>
    </r>
    <r>
      <rPr>
        <sz val="16"/>
        <rFont val="Times New Roman"/>
        <family val="1"/>
        <charset val="204"/>
      </rPr>
      <t>/Processes and devices of chemical technology</t>
    </r>
  </si>
  <si>
    <r>
      <t>Химиялык-технологиялык процесстерди башкаруу тутуму/</t>
    </r>
    <r>
      <rPr>
        <b/>
        <sz val="16"/>
        <rFont val="Times New Roman"/>
        <family val="1"/>
        <charset val="204"/>
      </rPr>
      <t>Система управления химико-технологическими процессами</t>
    </r>
    <r>
      <rPr>
        <sz val="16"/>
        <rFont val="Times New Roman"/>
        <family val="1"/>
        <charset val="204"/>
      </rPr>
      <t>/Control system of chemical and technological processes</t>
    </r>
  </si>
  <si>
    <r>
      <t>Химиялык-технологиялык процесстерди моделдөө/</t>
    </r>
    <r>
      <rPr>
        <b/>
        <sz val="16"/>
        <rFont val="Times New Roman"/>
        <family val="1"/>
        <charset val="204"/>
      </rPr>
      <t>Моделирование химико-технологических процессов</t>
    </r>
    <r>
      <rPr>
        <sz val="16"/>
        <rFont val="Times New Roman"/>
        <family val="1"/>
        <charset val="204"/>
      </rPr>
      <t>/Modeling of chemical and technological processes</t>
    </r>
  </si>
  <si>
    <r>
      <t>Техникалык термодинамика жана жылуулук техникасы/</t>
    </r>
    <r>
      <rPr>
        <b/>
        <sz val="16"/>
        <rFont val="Times New Roman"/>
        <family val="1"/>
        <charset val="204"/>
      </rPr>
      <t>Техническая термодинамика и теплотехника</t>
    </r>
    <r>
      <rPr>
        <sz val="16"/>
        <rFont val="Times New Roman"/>
        <family val="1"/>
        <charset val="204"/>
      </rPr>
      <t>/Technical thermodynamics and heat engineering</t>
    </r>
  </si>
  <si>
    <r>
      <t>Кристаллография жана минералогия/</t>
    </r>
    <r>
      <rPr>
        <b/>
        <sz val="16"/>
        <rFont val="Times New Roman"/>
        <family val="1"/>
        <charset val="204"/>
      </rPr>
      <t>Кристаллография и минералогия</t>
    </r>
    <r>
      <rPr>
        <sz val="16"/>
        <rFont val="Times New Roman"/>
        <family val="1"/>
        <charset val="204"/>
      </rPr>
      <t>/Crystallography and mineralogy</t>
    </r>
  </si>
  <si>
    <r>
      <t>Физикалык изилдөө методдору/</t>
    </r>
    <r>
      <rPr>
        <b/>
        <sz val="16"/>
        <rFont val="Times New Roman"/>
        <family val="1"/>
        <charset val="204"/>
      </rPr>
      <t>Физические методы исследования</t>
    </r>
    <r>
      <rPr>
        <sz val="16"/>
        <rFont val="Times New Roman"/>
        <family val="1"/>
        <charset val="204"/>
      </rPr>
      <t>/Physical research methods</t>
    </r>
  </si>
  <si>
    <r>
      <t>Биотехнологиянын негиздери/</t>
    </r>
    <r>
      <rPr>
        <b/>
        <sz val="16"/>
        <rFont val="Times New Roman"/>
        <family val="1"/>
        <charset val="204"/>
      </rPr>
      <t>Основы биотехнологии</t>
    </r>
    <r>
      <rPr>
        <sz val="16"/>
        <rFont val="Times New Roman"/>
        <family val="1"/>
        <charset val="204"/>
      </rPr>
      <t>/Fundamentals of biotechnology</t>
    </r>
  </si>
  <si>
    <r>
      <t>Газохимиянын негиздери/</t>
    </r>
    <r>
      <rPr>
        <b/>
        <sz val="16"/>
        <rFont val="Times New Roman"/>
        <family val="1"/>
        <charset val="204"/>
      </rPr>
      <t>Основы газохимии</t>
    </r>
    <r>
      <rPr>
        <sz val="16"/>
        <rFont val="Times New Roman"/>
        <family val="1"/>
        <charset val="204"/>
      </rPr>
      <t>/Fundamentals of gas chemistry</t>
    </r>
  </si>
  <si>
    <r>
      <t>Мунайды кайра иштетүүнүн химиялык технологиясы/</t>
    </r>
    <r>
      <rPr>
        <b/>
        <sz val="16"/>
        <rFont val="Times New Roman"/>
        <family val="1"/>
        <charset val="204"/>
      </rPr>
      <t>Химическая технология переработки нефти</t>
    </r>
    <r>
      <rPr>
        <sz val="16"/>
        <rFont val="Times New Roman"/>
        <family val="1"/>
        <charset val="204"/>
      </rPr>
      <t>/Chemical technology of oil refining</t>
    </r>
  </si>
  <si>
    <r>
      <t>Биохимия жана биотехнологиянын негиздери/</t>
    </r>
    <r>
      <rPr>
        <b/>
        <sz val="16"/>
        <rFont val="Times New Roman"/>
        <family val="1"/>
        <charset val="204"/>
      </rPr>
      <t>Основы биохимии и биотехнологии</t>
    </r>
    <r>
      <rPr>
        <sz val="16"/>
        <rFont val="Times New Roman"/>
        <family val="1"/>
        <charset val="204"/>
      </rPr>
      <t>/Fundamentals of Biochemistry and biotechnology</t>
    </r>
  </si>
  <si>
    <r>
      <t>Органикалык заттардын химиясы жана технологиясы/</t>
    </r>
    <r>
      <rPr>
        <b/>
        <sz val="16"/>
        <rFont val="Times New Roman"/>
        <family val="1"/>
        <charset val="204"/>
      </rPr>
      <t>Химия и технология органических веществ</t>
    </r>
    <r>
      <rPr>
        <sz val="16"/>
        <rFont val="Times New Roman"/>
        <family val="1"/>
        <charset val="204"/>
      </rPr>
      <t>/Chemistry and technology of organic substances</t>
    </r>
  </si>
  <si>
    <r>
      <t>Нефтехимиялык синтез технологиясы/</t>
    </r>
    <r>
      <rPr>
        <b/>
        <sz val="16"/>
        <rFont val="Times New Roman"/>
        <family val="1"/>
        <charset val="204"/>
      </rPr>
      <t>Технология нефтехимического синтеза</t>
    </r>
    <r>
      <rPr>
        <sz val="16"/>
        <rFont val="Times New Roman"/>
        <family val="1"/>
        <charset val="204"/>
      </rPr>
      <t>/Petrochemical synthesis technology</t>
    </r>
  </si>
  <si>
    <r>
      <t xml:space="preserve">Өндүрүштүк практика / </t>
    </r>
    <r>
      <rPr>
        <b/>
        <sz val="14"/>
        <rFont val="Times New Roman"/>
        <family val="1"/>
        <charset val="204"/>
      </rPr>
      <t>Производственная практика (Исследовательская)</t>
    </r>
    <r>
      <rPr>
        <sz val="14"/>
        <rFont val="Times New Roman"/>
        <family val="1"/>
        <charset val="204"/>
      </rPr>
      <t>/ Production practice</t>
    </r>
  </si>
  <si>
    <r>
      <t>Долбоордук иш-аракеттердеги маалыматтык технологиялар/</t>
    </r>
    <r>
      <rPr>
        <b/>
        <sz val="16"/>
        <rFont val="Times New Roman"/>
        <family val="1"/>
        <charset val="204"/>
      </rPr>
      <t>Информационные технологии в проектной деятельности</t>
    </r>
    <r>
      <rPr>
        <sz val="16"/>
        <rFont val="Times New Roman"/>
        <family val="1"/>
        <charset val="204"/>
      </rPr>
      <t>/Information technologies in project activities</t>
    </r>
  </si>
  <si>
    <r>
      <t>Биологиялык процесстердин химиялык негиздери/</t>
    </r>
    <r>
      <rPr>
        <b/>
        <sz val="16"/>
        <rFont val="Times New Roman"/>
        <family val="1"/>
        <charset val="204"/>
      </rPr>
      <t>Химические основы биологических процессов</t>
    </r>
    <r>
      <rPr>
        <sz val="16"/>
        <rFont val="Times New Roman"/>
        <family val="1"/>
        <charset val="204"/>
      </rPr>
      <t>/Chemical bases of biological processes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</si>
</sst>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0.0"/>
  </numFmts>
  <fonts count="6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17"/>
      <name val="Arial Cyr"/>
      <family val="2"/>
      <charset val="204"/>
    </font>
    <font>
      <b/>
      <i/>
      <sz val="14"/>
      <name val="Arial Cyr"/>
      <family val="2"/>
      <charset val="204"/>
    </font>
    <font>
      <i/>
      <sz val="18"/>
      <name val="Arial Cyr"/>
      <charset val="204"/>
    </font>
    <font>
      <b/>
      <sz val="20"/>
      <name val="Arial Cyr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4"/>
      <color indexed="12"/>
      <name val="Arial"/>
      <family val="2"/>
      <charset val="204"/>
    </font>
    <font>
      <b/>
      <i/>
      <sz val="7"/>
      <name val="Times New Roman"/>
      <family val="1"/>
      <charset val="204"/>
    </font>
    <font>
      <b/>
      <vertAlign val="superscript"/>
      <sz val="7"/>
      <name val="Times New Roman Cyr"/>
      <family val="1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Grid">
        <bgColor theme="0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41" fillId="0" borderId="0" applyNumberFormat="0" applyFont="0" applyFill="0" applyBorder="0" applyAlignment="0" applyProtection="0">
      <alignment vertical="top"/>
    </xf>
    <xf numFmtId="0" fontId="1" fillId="0" borderId="0"/>
    <xf numFmtId="0" fontId="28" fillId="0" borderId="0" applyNumberFormat="0" applyFont="0" applyFill="0" applyBorder="0" applyAlignment="0" applyProtection="0">
      <alignment vertical="top"/>
    </xf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0" applyNumberFormat="0" applyFont="0" applyFill="0" applyBorder="0" applyAlignment="0" applyProtection="0">
      <alignment vertical="top"/>
    </xf>
    <xf numFmtId="0" fontId="28" fillId="0" borderId="0" applyNumberFormat="0" applyFont="0" applyFill="0" applyBorder="0" applyAlignment="0" applyProtection="0">
      <alignment vertical="top"/>
    </xf>
  </cellStyleXfs>
  <cellXfs count="800">
    <xf numFmtId="0" fontId="0" fillId="0" borderId="0" xfId="0"/>
    <xf numFmtId="0" fontId="10" fillId="24" borderId="0" xfId="0" applyFont="1" applyFill="1"/>
    <xf numFmtId="0" fontId="40" fillId="24" borderId="0" xfId="0" applyFont="1" applyFill="1" applyAlignment="1">
      <alignment wrapText="1"/>
    </xf>
    <xf numFmtId="0" fontId="40" fillId="24" borderId="0" xfId="0" applyFont="1" applyFill="1"/>
    <xf numFmtId="0" fontId="8" fillId="24" borderId="0" xfId="38" applyFont="1" applyFill="1"/>
    <xf numFmtId="0" fontId="41" fillId="24" borderId="0" xfId="37" applyNumberFormat="1" applyFont="1" applyFill="1" applyBorder="1" applyAlignment="1"/>
    <xf numFmtId="0" fontId="41" fillId="24" borderId="0" xfId="37" applyNumberFormat="1" applyFont="1" applyFill="1" applyBorder="1" applyAlignment="1" applyProtection="1">
      <alignment vertical="top"/>
    </xf>
    <xf numFmtId="0" fontId="40" fillId="24" borderId="0" xfId="0" applyFont="1" applyFill="1" applyBorder="1"/>
    <xf numFmtId="0" fontId="7" fillId="24" borderId="0" xfId="39" applyNumberFormat="1" applyFont="1" applyFill="1" applyBorder="1" applyAlignment="1">
      <alignment horizontal="center"/>
    </xf>
    <xf numFmtId="0" fontId="44" fillId="24" borderId="32" xfId="37" applyNumberFormat="1" applyFont="1" applyFill="1" applyBorder="1" applyAlignment="1" applyProtection="1">
      <alignment horizontal="center"/>
    </xf>
    <xf numFmtId="0" fontId="3" fillId="24" borderId="32" xfId="37" applyNumberFormat="1" applyFont="1" applyFill="1" applyBorder="1" applyAlignment="1" applyProtection="1">
      <alignment vertical="top"/>
    </xf>
    <xf numFmtId="0" fontId="41" fillId="24" borderId="32" xfId="37" applyNumberFormat="1" applyFont="1" applyFill="1" applyBorder="1" applyAlignment="1" applyProtection="1">
      <alignment vertical="top"/>
    </xf>
    <xf numFmtId="0" fontId="41" fillId="24" borderId="0" xfId="37" applyNumberFormat="1" applyFont="1" applyFill="1" applyBorder="1" applyAlignment="1" applyProtection="1">
      <alignment vertical="top" wrapText="1"/>
    </xf>
    <xf numFmtId="0" fontId="42" fillId="24" borderId="0" xfId="37" applyNumberFormat="1" applyFont="1" applyFill="1" applyBorder="1" applyAlignment="1" applyProtection="1"/>
    <xf numFmtId="0" fontId="41" fillId="24" borderId="0" xfId="37" applyNumberFormat="1" applyFill="1" applyAlignment="1"/>
    <xf numFmtId="0" fontId="29" fillId="24" borderId="0" xfId="37" applyNumberFormat="1" applyFont="1" applyFill="1" applyBorder="1" applyAlignment="1"/>
    <xf numFmtId="0" fontId="29" fillId="24" borderId="0" xfId="37" applyNumberFormat="1" applyFont="1" applyFill="1" applyBorder="1" applyAlignment="1">
      <alignment vertical="center"/>
    </xf>
    <xf numFmtId="0" fontId="31" fillId="24" borderId="0" xfId="37" applyNumberFormat="1" applyFont="1" applyFill="1" applyBorder="1" applyAlignment="1">
      <alignment horizontal="center" vertical="center" wrapText="1"/>
    </xf>
    <xf numFmtId="0" fontId="41" fillId="24" borderId="0" xfId="37" applyFill="1" applyAlignment="1">
      <alignment horizontal="center" vertical="center" wrapText="1"/>
    </xf>
    <xf numFmtId="0" fontId="36" fillId="24" borderId="0" xfId="37" applyNumberFormat="1" applyFont="1" applyFill="1" applyBorder="1" applyAlignment="1" applyProtection="1">
      <alignment horizontal="left"/>
    </xf>
    <xf numFmtId="0" fontId="7" fillId="24" borderId="0" xfId="37" applyFont="1" applyFill="1" applyAlignment="1">
      <alignment horizontal="center" vertical="center" wrapText="1"/>
    </xf>
    <xf numFmtId="0" fontId="30" fillId="24" borderId="0" xfId="37" applyNumberFormat="1" applyFont="1" applyFill="1" applyBorder="1" applyAlignment="1"/>
    <xf numFmtId="0" fontId="41" fillId="24" borderId="0" xfId="37" applyFill="1" applyAlignment="1"/>
    <xf numFmtId="0" fontId="7" fillId="24" borderId="31" xfId="37" applyNumberFormat="1" applyFont="1" applyFill="1" applyBorder="1" applyAlignment="1" applyProtection="1">
      <alignment vertical="top"/>
    </xf>
    <xf numFmtId="0" fontId="44" fillId="24" borderId="31" xfId="37" applyNumberFormat="1" applyFont="1" applyFill="1" applyBorder="1" applyAlignment="1" applyProtection="1">
      <alignment horizontal="center"/>
    </xf>
    <xf numFmtId="0" fontId="44" fillId="24" borderId="31" xfId="37" applyNumberFormat="1" applyFont="1" applyFill="1" applyBorder="1" applyAlignment="1" applyProtection="1">
      <alignment vertical="top"/>
    </xf>
    <xf numFmtId="0" fontId="43" fillId="24" borderId="0" xfId="37" applyNumberFormat="1" applyFont="1" applyFill="1" applyBorder="1" applyAlignment="1">
      <alignment horizontal="right"/>
    </xf>
    <xf numFmtId="0" fontId="48" fillId="24" borderId="0" xfId="37" applyNumberFormat="1" applyFont="1" applyFill="1" applyBorder="1" applyAlignment="1" applyProtection="1">
      <alignment horizontal="right" vertical="top"/>
    </xf>
    <xf numFmtId="0" fontId="43" fillId="24" borderId="0" xfId="37" applyNumberFormat="1" applyFont="1" applyFill="1" applyBorder="1" applyAlignment="1" applyProtection="1">
      <alignment horizontal="right"/>
    </xf>
    <xf numFmtId="0" fontId="49" fillId="24" borderId="0" xfId="37" applyNumberFormat="1" applyFont="1" applyFill="1" applyBorder="1" applyAlignment="1" applyProtection="1">
      <alignment horizontal="right" vertical="top"/>
    </xf>
    <xf numFmtId="0" fontId="48" fillId="24" borderId="0" xfId="37" applyNumberFormat="1" applyFont="1" applyFill="1" applyBorder="1" applyAlignment="1" applyProtection="1">
      <alignment horizontal="right"/>
    </xf>
    <xf numFmtId="0" fontId="44" fillId="24" borderId="32" xfId="37" applyNumberFormat="1" applyFont="1" applyFill="1" applyBorder="1" applyAlignment="1" applyProtection="1">
      <alignment vertical="top"/>
    </xf>
    <xf numFmtId="0" fontId="3" fillId="24" borderId="0" xfId="37" applyNumberFormat="1" applyFont="1" applyFill="1" applyBorder="1" applyAlignment="1" applyProtection="1">
      <alignment vertical="top"/>
    </xf>
    <xf numFmtId="0" fontId="7" fillId="24" borderId="31" xfId="37" applyNumberFormat="1" applyFont="1" applyFill="1" applyBorder="1" applyAlignment="1" applyProtection="1">
      <alignment horizontal="center"/>
    </xf>
    <xf numFmtId="0" fontId="3" fillId="24" borderId="32" xfId="37" applyNumberFormat="1" applyFont="1" applyFill="1" applyBorder="1" applyAlignment="1" applyProtection="1">
      <alignment horizontal="center"/>
    </xf>
    <xf numFmtId="0" fontId="3" fillId="24" borderId="31" xfId="37" applyNumberFormat="1" applyFont="1" applyFill="1" applyBorder="1" applyAlignment="1" applyProtection="1">
      <alignment horizontal="center"/>
    </xf>
    <xf numFmtId="0" fontId="51" fillId="24" borderId="31" xfId="37" applyNumberFormat="1" applyFont="1" applyFill="1" applyBorder="1" applyAlignment="1" applyProtection="1">
      <alignment horizontal="center"/>
    </xf>
    <xf numFmtId="0" fontId="3" fillId="24" borderId="32" xfId="37" applyNumberFormat="1" applyFont="1" applyFill="1" applyBorder="1" applyAlignment="1" applyProtection="1">
      <alignment horizontal="left"/>
    </xf>
    <xf numFmtId="0" fontId="7" fillId="24" borderId="32" xfId="37" applyNumberFormat="1" applyFont="1" applyFill="1" applyBorder="1" applyAlignment="1" applyProtection="1">
      <alignment vertical="top"/>
    </xf>
    <xf numFmtId="0" fontId="3" fillId="24" borderId="32" xfId="37" applyNumberFormat="1" applyFont="1" applyFill="1" applyBorder="1" applyAlignment="1"/>
    <xf numFmtId="0" fontId="41" fillId="24" borderId="32" xfId="37" applyNumberFormat="1" applyFont="1" applyFill="1" applyBorder="1" applyAlignment="1"/>
    <xf numFmtId="0" fontId="41" fillId="24" borderId="32" xfId="37" applyNumberFormat="1" applyFill="1" applyBorder="1" applyAlignment="1"/>
    <xf numFmtId="0" fontId="2" fillId="24" borderId="0" xfId="39" applyNumberFormat="1" applyFont="1" applyFill="1" applyBorder="1" applyAlignment="1"/>
    <xf numFmtId="0" fontId="28" fillId="24" borderId="0" xfId="39" applyNumberFormat="1" applyFill="1" applyBorder="1" applyAlignment="1"/>
    <xf numFmtId="0" fontId="32" fillId="24" borderId="0" xfId="39" applyNumberFormat="1" applyFont="1" applyFill="1" applyBorder="1" applyAlignment="1"/>
    <xf numFmtId="0" fontId="33" fillId="24" borderId="0" xfId="39" applyNumberFormat="1" applyFont="1" applyFill="1" applyBorder="1" applyAlignment="1">
      <alignment horizontal="left" indent="7"/>
    </xf>
    <xf numFmtId="0" fontId="33" fillId="24" borderId="0" xfId="39" applyNumberFormat="1" applyFont="1" applyFill="1" applyBorder="1" applyAlignment="1"/>
    <xf numFmtId="0" fontId="34" fillId="24" borderId="0" xfId="39" applyNumberFormat="1" applyFont="1" applyFill="1" applyBorder="1" applyAlignment="1"/>
    <xf numFmtId="0" fontId="28" fillId="24" borderId="0" xfId="39" applyNumberFormat="1" applyFill="1" applyAlignment="1"/>
    <xf numFmtId="0" fontId="28" fillId="24" borderId="0" xfId="39" applyNumberFormat="1" applyFont="1" applyFill="1" applyBorder="1" applyAlignment="1" applyProtection="1">
      <alignment vertical="top"/>
    </xf>
    <xf numFmtId="0" fontId="6" fillId="24" borderId="0" xfId="39" applyNumberFormat="1" applyFont="1" applyFill="1" applyBorder="1" applyAlignment="1" applyProtection="1">
      <alignment vertical="top"/>
    </xf>
    <xf numFmtId="0" fontId="39" fillId="24" borderId="16" xfId="39" applyNumberFormat="1" applyFont="1" applyFill="1" applyBorder="1" applyAlignment="1">
      <alignment horizontal="center"/>
    </xf>
    <xf numFmtId="0" fontId="46" fillId="24" borderId="16" xfId="39" applyNumberFormat="1" applyFont="1" applyFill="1" applyBorder="1" applyAlignment="1">
      <alignment horizontal="center"/>
    </xf>
    <xf numFmtId="0" fontId="46" fillId="24" borderId="36" xfId="39" applyNumberFormat="1" applyFont="1" applyFill="1" applyBorder="1" applyAlignment="1">
      <alignment horizontal="center"/>
    </xf>
    <xf numFmtId="0" fontId="36" fillId="24" borderId="16" xfId="39" applyNumberFormat="1" applyFont="1" applyFill="1" applyBorder="1" applyAlignment="1">
      <alignment horizontal="center"/>
    </xf>
    <xf numFmtId="0" fontId="6" fillId="24" borderId="16" xfId="39" applyNumberFormat="1" applyFont="1" applyFill="1" applyBorder="1" applyAlignment="1">
      <alignment horizontal="center"/>
    </xf>
    <xf numFmtId="0" fontId="7" fillId="24" borderId="0" xfId="39" applyNumberFormat="1" applyFont="1" applyFill="1" applyBorder="1" applyAlignment="1">
      <alignment horizontal="center" vertical="center"/>
    </xf>
    <xf numFmtId="0" fontId="3" fillId="24" borderId="0" xfId="39" applyFont="1" applyFill="1" applyAlignment="1"/>
    <xf numFmtId="0" fontId="3" fillId="24" borderId="0" xfId="39" applyNumberFormat="1" applyFont="1" applyFill="1" applyBorder="1" applyAlignment="1" applyProtection="1">
      <alignment vertical="top"/>
    </xf>
    <xf numFmtId="0" fontId="7" fillId="24" borderId="0" xfId="39" applyFont="1" applyFill="1" applyAlignment="1"/>
    <xf numFmtId="0" fontId="5" fillId="24" borderId="16" xfId="39" applyNumberFormat="1" applyFont="1" applyFill="1" applyBorder="1" applyAlignment="1">
      <alignment horizontal="center"/>
    </xf>
    <xf numFmtId="0" fontId="5" fillId="24" borderId="0" xfId="39" applyNumberFormat="1" applyFont="1" applyFill="1" applyBorder="1" applyAlignment="1">
      <alignment horizontal="center"/>
    </xf>
    <xf numFmtId="0" fontId="6" fillId="24" borderId="0" xfId="39" applyFont="1" applyFill="1" applyAlignment="1"/>
    <xf numFmtId="0" fontId="5" fillId="24" borderId="0" xfId="39" applyFont="1" applyFill="1" applyAlignment="1"/>
    <xf numFmtId="0" fontId="5" fillId="24" borderId="0" xfId="39" applyFont="1" applyFill="1" applyBorder="1" applyAlignment="1"/>
    <xf numFmtId="0" fontId="6" fillId="24" borderId="0" xfId="39" applyNumberFormat="1" applyFont="1" applyFill="1" applyBorder="1" applyAlignment="1">
      <alignment horizontal="center"/>
    </xf>
    <xf numFmtId="0" fontId="49" fillId="24" borderId="0" xfId="39" applyNumberFormat="1" applyFont="1" applyFill="1" applyBorder="1" applyAlignment="1" applyProtection="1">
      <alignment vertical="top"/>
    </xf>
    <xf numFmtId="0" fontId="49" fillId="24" borderId="21" xfId="39" applyNumberFormat="1" applyFont="1" applyFill="1" applyBorder="1" applyAlignment="1">
      <alignment horizontal="center"/>
    </xf>
    <xf numFmtId="0" fontId="49" fillId="24" borderId="0" xfId="39" applyNumberFormat="1" applyFont="1" applyFill="1" applyBorder="1" applyAlignment="1">
      <alignment vertical="center" wrapText="1"/>
    </xf>
    <xf numFmtId="0" fontId="49" fillId="24" borderId="0" xfId="39" applyFont="1" applyFill="1" applyAlignment="1"/>
    <xf numFmtId="0" fontId="49" fillId="24" borderId="0" xfId="39" applyFont="1" applyFill="1" applyBorder="1" applyAlignment="1"/>
    <xf numFmtId="0" fontId="49" fillId="24" borderId="0" xfId="39" applyNumberFormat="1" applyFont="1" applyFill="1" applyAlignment="1">
      <alignment horizontal="left" vertical="center"/>
    </xf>
    <xf numFmtId="0" fontId="43" fillId="24" borderId="0" xfId="39" applyNumberFormat="1" applyFont="1" applyFill="1" applyBorder="1" applyAlignment="1"/>
    <xf numFmtId="0" fontId="43" fillId="24" borderId="0" xfId="39" applyNumberFormat="1" applyFont="1" applyFill="1" applyBorder="1" applyAlignment="1">
      <alignment horizontal="center"/>
    </xf>
    <xf numFmtId="0" fontId="49" fillId="24" borderId="0" xfId="39" applyNumberFormat="1" applyFont="1" applyFill="1" applyBorder="1" applyAlignment="1">
      <alignment horizontal="center"/>
    </xf>
    <xf numFmtId="0" fontId="49" fillId="24" borderId="0" xfId="39" applyNumberFormat="1" applyFont="1" applyFill="1" applyBorder="1" applyAlignment="1">
      <alignment horizontal="left"/>
    </xf>
    <xf numFmtId="0" fontId="49" fillId="24" borderId="0" xfId="39" applyNumberFormat="1" applyFont="1" applyFill="1" applyBorder="1" applyAlignment="1">
      <alignment horizontal="left" vertical="center"/>
    </xf>
    <xf numFmtId="0" fontId="49" fillId="24" borderId="0" xfId="39" applyNumberFormat="1" applyFont="1" applyFill="1" applyBorder="1" applyAlignment="1"/>
    <xf numFmtId="0" fontId="49" fillId="24" borderId="0" xfId="39" applyNumberFormat="1" applyFont="1" applyFill="1" applyAlignment="1"/>
    <xf numFmtId="0" fontId="43" fillId="24" borderId="21" xfId="39" applyNumberFormat="1" applyFont="1" applyFill="1" applyBorder="1" applyAlignment="1">
      <alignment horizontal="center"/>
    </xf>
    <xf numFmtId="0" fontId="49" fillId="24" borderId="21" xfId="39" applyNumberFormat="1" applyFont="1" applyFill="1" applyBorder="1" applyAlignment="1"/>
    <xf numFmtId="0" fontId="49" fillId="24" borderId="0" xfId="0" applyFont="1" applyFill="1" applyBorder="1" applyAlignment="1">
      <alignment horizontal="center"/>
    </xf>
    <xf numFmtId="0" fontId="49" fillId="24" borderId="0" xfId="39" applyNumberFormat="1" applyFont="1" applyFill="1" applyAlignment="1">
      <alignment vertical="center"/>
    </xf>
    <xf numFmtId="0" fontId="49" fillId="24" borderId="51" xfId="39" applyNumberFormat="1" applyFont="1" applyFill="1" applyBorder="1" applyAlignment="1">
      <alignment horizontal="left" vertical="center"/>
    </xf>
    <xf numFmtId="0" fontId="5" fillId="24" borderId="0" xfId="0" applyFont="1" applyFill="1" applyBorder="1"/>
    <xf numFmtId="0" fontId="5" fillId="24" borderId="0" xfId="0" applyFont="1" applyFill="1" applyBorder="1" applyAlignment="1">
      <alignment horizontal="center"/>
    </xf>
    <xf numFmtId="0" fontId="5" fillId="24" borderId="0" xfId="0" applyFont="1" applyFill="1" applyBorder="1" applyAlignment="1">
      <alignment horizontal="center" vertical="center"/>
    </xf>
    <xf numFmtId="0" fontId="5" fillId="24" borderId="0" xfId="39" applyNumberFormat="1" applyFont="1" applyFill="1" applyBorder="1" applyAlignment="1" applyProtection="1">
      <alignment vertical="top"/>
    </xf>
    <xf numFmtId="0" fontId="6" fillId="24" borderId="0" xfId="39" applyNumberFormat="1" applyFont="1" applyFill="1" applyAlignment="1"/>
    <xf numFmtId="0" fontId="5" fillId="24" borderId="0" xfId="39" applyNumberFormat="1" applyFont="1" applyFill="1" applyAlignment="1">
      <alignment horizontal="center" vertical="center"/>
    </xf>
    <xf numFmtId="0" fontId="5" fillId="24" borderId="0" xfId="39" applyNumberFormat="1" applyFont="1" applyFill="1" applyAlignment="1">
      <alignment horizontal="left" vertical="center"/>
    </xf>
    <xf numFmtId="0" fontId="5" fillId="24" borderId="0" xfId="0" quotePrefix="1" applyFont="1" applyFill="1" applyBorder="1" applyAlignment="1">
      <alignment horizontal="center" vertical="center"/>
    </xf>
    <xf numFmtId="0" fontId="6" fillId="24" borderId="0" xfId="0" applyFont="1" applyFill="1"/>
    <xf numFmtId="0" fontId="10" fillId="24" borderId="0" xfId="0" applyFont="1" applyFill="1" applyBorder="1"/>
    <xf numFmtId="0" fontId="40" fillId="24" borderId="0" xfId="38" applyFont="1" applyFill="1"/>
    <xf numFmtId="0" fontId="53" fillId="24" borderId="0" xfId="0" applyFont="1" applyFill="1"/>
    <xf numFmtId="0" fontId="51" fillId="24" borderId="31" xfId="37" applyNumberFormat="1" applyFont="1" applyFill="1" applyBorder="1" applyAlignment="1" applyProtection="1">
      <alignment vertical="top"/>
    </xf>
    <xf numFmtId="0" fontId="51" fillId="24" borderId="31" xfId="37" applyNumberFormat="1" applyFont="1" applyFill="1" applyBorder="1" applyAlignment="1" applyProtection="1">
      <alignment horizontal="left"/>
    </xf>
    <xf numFmtId="0" fontId="51" fillId="24" borderId="32" xfId="37" applyNumberFormat="1" applyFont="1" applyFill="1" applyBorder="1" applyAlignment="1" applyProtection="1">
      <alignment vertical="top"/>
    </xf>
    <xf numFmtId="0" fontId="55" fillId="24" borderId="0" xfId="0" applyFont="1" applyFill="1"/>
    <xf numFmtId="0" fontId="6" fillId="24" borderId="0" xfId="0" applyFont="1" applyFill="1" applyBorder="1"/>
    <xf numFmtId="0" fontId="55" fillId="24" borderId="0" xfId="0" applyFont="1" applyFill="1" applyAlignment="1">
      <alignment horizontal="right"/>
    </xf>
    <xf numFmtId="0" fontId="43" fillId="24" borderId="0" xfId="37" applyNumberFormat="1" applyFont="1" applyFill="1" applyBorder="1" applyAlignment="1" applyProtection="1">
      <alignment horizontal="right"/>
    </xf>
    <xf numFmtId="0" fontId="10" fillId="24" borderId="42" xfId="0" applyFont="1" applyFill="1" applyBorder="1" applyAlignment="1">
      <alignment horizontal="center" vertical="center" wrapText="1"/>
    </xf>
    <xf numFmtId="0" fontId="10" fillId="24" borderId="21" xfId="0" applyFont="1" applyFill="1" applyBorder="1" applyAlignment="1">
      <alignment horizontal="center" vertical="center" wrapText="1"/>
    </xf>
    <xf numFmtId="0" fontId="40" fillId="24" borderId="21" xfId="0" applyFont="1" applyFill="1" applyBorder="1" applyAlignment="1">
      <alignment horizontal="center" vertical="center"/>
    </xf>
    <xf numFmtId="0" fontId="53" fillId="24" borderId="0" xfId="0" applyFont="1" applyFill="1" applyBorder="1"/>
    <xf numFmtId="0" fontId="10" fillId="24" borderId="0" xfId="38" applyFont="1" applyFill="1" applyBorder="1"/>
    <xf numFmtId="0" fontId="40" fillId="24" borderId="0" xfId="0" applyFont="1" applyFill="1" applyBorder="1" applyAlignment="1"/>
    <xf numFmtId="0" fontId="10" fillId="24" borderId="0" xfId="0" applyFont="1" applyFill="1" applyBorder="1" applyAlignment="1"/>
    <xf numFmtId="0" fontId="40" fillId="0" borderId="0" xfId="0" applyFont="1" applyFill="1" applyBorder="1"/>
    <xf numFmtId="0" fontId="53" fillId="24" borderId="0" xfId="39" applyNumberFormat="1" applyFont="1" applyFill="1" applyBorder="1" applyAlignment="1">
      <alignment horizontal="left"/>
    </xf>
    <xf numFmtId="0" fontId="40" fillId="24" borderId="42" xfId="0" applyFont="1" applyFill="1" applyBorder="1" applyAlignment="1">
      <alignment horizontal="center" vertical="center"/>
    </xf>
    <xf numFmtId="0" fontId="40" fillId="24" borderId="0" xfId="38" applyFont="1" applyFill="1" applyAlignment="1">
      <alignment horizontal="left" vertical="center" wrapText="1"/>
    </xf>
    <xf numFmtId="0" fontId="40" fillId="24" borderId="0" xfId="38" applyFont="1" applyFill="1" applyAlignment="1">
      <alignment horizontal="left" vertical="center" wrapText="1"/>
    </xf>
    <xf numFmtId="0" fontId="58" fillId="24" borderId="0" xfId="0" applyFont="1" applyFill="1" applyBorder="1"/>
    <xf numFmtId="0" fontId="40" fillId="24" borderId="21" xfId="0" applyFont="1" applyFill="1" applyBorder="1" applyAlignment="1">
      <alignment vertical="center" wrapText="1"/>
    </xf>
    <xf numFmtId="0" fontId="40" fillId="24" borderId="26" xfId="0" applyFont="1" applyFill="1" applyBorder="1" applyAlignment="1">
      <alignment vertical="center" wrapText="1"/>
    </xf>
    <xf numFmtId="0" fontId="10" fillId="24" borderId="0" xfId="38" applyFont="1" applyFill="1"/>
    <xf numFmtId="0" fontId="9" fillId="24" borderId="0" xfId="38" applyFont="1" applyFill="1"/>
    <xf numFmtId="0" fontId="9" fillId="24" borderId="0" xfId="38" applyFont="1" applyFill="1" applyBorder="1"/>
    <xf numFmtId="0" fontId="10" fillId="24" borderId="0" xfId="0" applyFont="1" applyFill="1" applyBorder="1" applyAlignment="1">
      <alignment horizontal="left"/>
    </xf>
    <xf numFmtId="0" fontId="10" fillId="24" borderId="0" xfId="38" applyFont="1" applyFill="1" applyBorder="1" applyAlignment="1"/>
    <xf numFmtId="0" fontId="3" fillId="24" borderId="31" xfId="37" applyNumberFormat="1" applyFont="1" applyFill="1" applyBorder="1" applyAlignment="1" applyProtection="1">
      <alignment vertical="top"/>
    </xf>
    <xf numFmtId="0" fontId="41" fillId="24" borderId="31" xfId="37" applyNumberFormat="1" applyFont="1" applyFill="1" applyBorder="1" applyAlignment="1" applyProtection="1">
      <alignment vertical="top"/>
    </xf>
    <xf numFmtId="0" fontId="43" fillId="24" borderId="0" xfId="39" applyNumberFormat="1" applyFont="1" applyFill="1" applyBorder="1" applyAlignment="1">
      <alignment horizontal="left"/>
    </xf>
    <xf numFmtId="0" fontId="6" fillId="24" borderId="16" xfId="39" applyNumberFormat="1" applyFont="1" applyFill="1" applyBorder="1" applyAlignment="1">
      <alignment horizontal="center" vertical="center"/>
    </xf>
    <xf numFmtId="0" fontId="10" fillId="24" borderId="0" xfId="38" applyFont="1" applyFill="1" applyAlignment="1">
      <alignment vertical="center" wrapText="1"/>
    </xf>
    <xf numFmtId="0" fontId="40" fillId="24" borderId="42" xfId="0" applyFont="1" applyFill="1" applyBorder="1" applyAlignment="1">
      <alignment horizontal="center" vertical="center"/>
    </xf>
    <xf numFmtId="0" fontId="40" fillId="24" borderId="0" xfId="38" applyFont="1" applyFill="1" applyAlignment="1">
      <alignment horizontal="left" vertical="center" wrapText="1"/>
    </xf>
    <xf numFmtId="0" fontId="40" fillId="24" borderId="26" xfId="0" applyFont="1" applyFill="1" applyBorder="1" applyAlignment="1">
      <alignment horizontal="center" vertical="center"/>
    </xf>
    <xf numFmtId="0" fontId="40" fillId="24" borderId="0" xfId="0" applyFont="1" applyFill="1" applyBorder="1" applyAlignment="1">
      <alignment horizontal="center" vertical="center"/>
    </xf>
    <xf numFmtId="0" fontId="9" fillId="24" borderId="22" xfId="0" applyNumberFormat="1" applyFont="1" applyFill="1" applyBorder="1" applyAlignment="1">
      <alignment horizontal="center" vertical="center"/>
    </xf>
    <xf numFmtId="0" fontId="9" fillId="24" borderId="28" xfId="0" quotePrefix="1" applyNumberFormat="1" applyFont="1" applyFill="1" applyBorder="1" applyAlignment="1">
      <alignment horizontal="center" vertical="center"/>
    </xf>
    <xf numFmtId="0" fontId="9" fillId="24" borderId="42" xfId="0" applyFont="1" applyFill="1" applyBorder="1" applyAlignment="1">
      <alignment horizontal="center" vertical="center"/>
    </xf>
    <xf numFmtId="0" fontId="9" fillId="26" borderId="21" xfId="0" applyNumberFormat="1" applyFont="1" applyFill="1" applyBorder="1" applyAlignment="1">
      <alignment horizontal="center" vertical="center"/>
    </xf>
    <xf numFmtId="0" fontId="9" fillId="26" borderId="21" xfId="0" quotePrefix="1" applyNumberFormat="1" applyFont="1" applyFill="1" applyBorder="1" applyAlignment="1">
      <alignment horizontal="center" vertical="center"/>
    </xf>
    <xf numFmtId="0" fontId="9" fillId="24" borderId="48" xfId="0" applyFont="1" applyFill="1" applyBorder="1" applyAlignment="1">
      <alignment horizontal="center" vertical="center"/>
    </xf>
    <xf numFmtId="0" fontId="9" fillId="24" borderId="21" xfId="0" applyFont="1" applyFill="1" applyBorder="1" applyAlignment="1">
      <alignment horizontal="center" vertical="center"/>
    </xf>
    <xf numFmtId="16" fontId="9" fillId="24" borderId="21" xfId="0" applyNumberFormat="1" applyFont="1" applyFill="1" applyBorder="1" applyAlignment="1">
      <alignment horizontal="left"/>
    </xf>
    <xf numFmtId="0" fontId="59" fillId="24" borderId="48" xfId="0" applyFont="1" applyFill="1" applyBorder="1" applyAlignment="1">
      <alignment horizontal="center" vertical="center" textRotation="90" wrapText="1"/>
    </xf>
    <xf numFmtId="0" fontId="8" fillId="24" borderId="48" xfId="0" applyFont="1" applyFill="1" applyBorder="1" applyAlignment="1">
      <alignment horizontal="center" vertical="center" textRotation="90" wrapText="1"/>
    </xf>
    <xf numFmtId="0" fontId="8" fillId="24" borderId="42" xfId="0" applyFont="1" applyFill="1" applyBorder="1" applyAlignment="1">
      <alignment horizontal="center" vertical="center" wrapText="1"/>
    </xf>
    <xf numFmtId="0" fontId="9" fillId="24" borderId="40" xfId="0" applyFont="1" applyFill="1" applyBorder="1" applyAlignment="1">
      <alignment horizontal="left"/>
    </xf>
    <xf numFmtId="0" fontId="38" fillId="28" borderId="16" xfId="39" applyNumberFormat="1" applyFont="1" applyFill="1" applyBorder="1" applyAlignment="1">
      <alignment horizontal="center"/>
    </xf>
    <xf numFmtId="0" fontId="40" fillId="24" borderId="0" xfId="0" applyFont="1" applyFill="1"/>
    <xf numFmtId="0" fontId="40" fillId="24" borderId="0" xfId="0" applyFont="1" applyFill="1" applyBorder="1"/>
    <xf numFmtId="0" fontId="47" fillId="24" borderId="16" xfId="0" applyFont="1" applyFill="1" applyBorder="1" applyAlignment="1">
      <alignment horizontal="center" vertical="center"/>
    </xf>
    <xf numFmtId="0" fontId="39" fillId="24" borderId="16" xfId="39" applyNumberFormat="1" applyFont="1" applyFill="1" applyBorder="1" applyAlignment="1">
      <alignment horizontal="center"/>
    </xf>
    <xf numFmtId="0" fontId="46" fillId="24" borderId="16" xfId="39" applyNumberFormat="1" applyFont="1" applyFill="1" applyBorder="1" applyAlignment="1">
      <alignment horizontal="center"/>
    </xf>
    <xf numFmtId="0" fontId="38" fillId="24" borderId="16" xfId="39" applyNumberFormat="1" applyFont="1" applyFill="1" applyBorder="1" applyAlignment="1">
      <alignment horizontal="center"/>
    </xf>
    <xf numFmtId="0" fontId="38" fillId="24" borderId="20" xfId="39" applyNumberFormat="1" applyFont="1" applyFill="1" applyBorder="1" applyAlignment="1">
      <alignment horizontal="center"/>
    </xf>
    <xf numFmtId="0" fontId="39" fillId="24" borderId="16" xfId="39" applyNumberFormat="1" applyFont="1" applyFill="1" applyBorder="1" applyAlignment="1">
      <alignment horizontal="center" vertical="center"/>
    </xf>
    <xf numFmtId="0" fontId="6" fillId="24" borderId="16" xfId="39" applyFont="1" applyFill="1" applyBorder="1" applyAlignment="1"/>
    <xf numFmtId="0" fontId="38" fillId="24" borderId="16" xfId="39" applyNumberFormat="1" applyFont="1" applyFill="1" applyBorder="1" applyAlignment="1">
      <alignment horizontal="center" vertical="center"/>
    </xf>
    <xf numFmtId="0" fontId="6" fillId="24" borderId="16" xfId="39" applyFont="1" applyFill="1" applyBorder="1" applyAlignment="1">
      <alignment horizontal="center"/>
    </xf>
    <xf numFmtId="0" fontId="38" fillId="24" borderId="22" xfId="39" applyNumberFormat="1" applyFont="1" applyFill="1" applyBorder="1" applyAlignment="1">
      <alignment horizontal="center" vertical="center"/>
    </xf>
    <xf numFmtId="0" fontId="38" fillId="24" borderId="16" xfId="39" quotePrefix="1" applyNumberFormat="1" applyFont="1" applyFill="1" applyBorder="1" applyAlignment="1">
      <alignment horizontal="center"/>
    </xf>
    <xf numFmtId="0" fontId="53" fillId="24" borderId="58" xfId="0" applyFont="1" applyFill="1" applyBorder="1" applyAlignment="1">
      <alignment horizontal="center" vertical="center" textRotation="90" wrapText="1"/>
    </xf>
    <xf numFmtId="0" fontId="9" fillId="24" borderId="16" xfId="0" applyFont="1" applyFill="1" applyBorder="1" applyAlignment="1">
      <alignment horizontal="center" vertical="center"/>
    </xf>
    <xf numFmtId="0" fontId="9" fillId="24" borderId="43" xfId="0" quotePrefix="1" applyNumberFormat="1" applyFont="1" applyFill="1" applyBorder="1" applyAlignment="1">
      <alignment horizontal="center" vertical="center"/>
    </xf>
    <xf numFmtId="0" fontId="9" fillId="26" borderId="30" xfId="0" applyNumberFormat="1" applyFont="1" applyFill="1" applyBorder="1" applyAlignment="1">
      <alignment horizontal="center" vertical="center"/>
    </xf>
    <xf numFmtId="0" fontId="9" fillId="24" borderId="28" xfId="0" applyNumberFormat="1" applyFont="1" applyFill="1" applyBorder="1" applyAlignment="1">
      <alignment horizontal="center" vertical="center"/>
    </xf>
    <xf numFmtId="0" fontId="9" fillId="24" borderId="43" xfId="0" applyNumberFormat="1" applyFont="1" applyFill="1" applyBorder="1" applyAlignment="1">
      <alignment horizontal="center" vertical="center"/>
    </xf>
    <xf numFmtId="0" fontId="9" fillId="24" borderId="33" xfId="0" applyNumberFormat="1" applyFont="1" applyFill="1" applyBorder="1" applyAlignment="1">
      <alignment horizontal="center" vertical="center"/>
    </xf>
    <xf numFmtId="0" fontId="9" fillId="24" borderId="29" xfId="0" quotePrefix="1" applyFont="1" applyFill="1" applyBorder="1" applyAlignment="1">
      <alignment horizontal="center" vertical="center"/>
    </xf>
    <xf numFmtId="16" fontId="8" fillId="24" borderId="30" xfId="0" applyNumberFormat="1" applyFont="1" applyFill="1" applyBorder="1" applyAlignment="1">
      <alignment horizontal="left" vertical="center"/>
    </xf>
    <xf numFmtId="0" fontId="9" fillId="26" borderId="30" xfId="0" quotePrefix="1" applyNumberFormat="1" applyFont="1" applyFill="1" applyBorder="1" applyAlignment="1">
      <alignment horizontal="center" vertical="center"/>
    </xf>
    <xf numFmtId="0" fontId="9" fillId="24" borderId="19" xfId="0" quotePrefix="1" applyNumberFormat="1" applyFont="1" applyFill="1" applyBorder="1" applyAlignment="1">
      <alignment horizontal="center" vertical="center"/>
    </xf>
    <xf numFmtId="0" fontId="9" fillId="24" borderId="16" xfId="0" applyNumberFormat="1" applyFont="1" applyFill="1" applyBorder="1" applyAlignment="1">
      <alignment horizontal="center" vertical="center"/>
    </xf>
    <xf numFmtId="0" fontId="9" fillId="24" borderId="20" xfId="0" quotePrefix="1" applyNumberFormat="1" applyFont="1" applyFill="1" applyBorder="1" applyAlignment="1">
      <alignment horizontal="center" vertical="center"/>
    </xf>
    <xf numFmtId="0" fontId="9" fillId="26" borderId="17" xfId="0" quotePrefix="1" applyNumberFormat="1" applyFont="1" applyFill="1" applyBorder="1" applyAlignment="1">
      <alignment horizontal="center" vertical="center"/>
    </xf>
    <xf numFmtId="0" fontId="9" fillId="24" borderId="34" xfId="0" applyNumberFormat="1" applyFont="1" applyFill="1" applyBorder="1" applyAlignment="1">
      <alignment horizontal="center" vertical="center"/>
    </xf>
    <xf numFmtId="0" fontId="9" fillId="24" borderId="31" xfId="0" applyNumberFormat="1" applyFont="1" applyFill="1" applyBorder="1" applyAlignment="1">
      <alignment horizontal="center" vertical="center"/>
    </xf>
    <xf numFmtId="0" fontId="9" fillId="24" borderId="38" xfId="0" applyNumberFormat="1" applyFont="1" applyFill="1" applyBorder="1" applyAlignment="1">
      <alignment horizontal="center" vertical="center"/>
    </xf>
    <xf numFmtId="0" fontId="9" fillId="24" borderId="20" xfId="0" applyNumberFormat="1" applyFont="1" applyFill="1" applyBorder="1" applyAlignment="1">
      <alignment horizontal="center" vertical="center"/>
    </xf>
    <xf numFmtId="0" fontId="9" fillId="26" borderId="17" xfId="0" applyNumberFormat="1" applyFont="1" applyFill="1" applyBorder="1" applyAlignment="1">
      <alignment horizontal="center" vertical="center"/>
    </xf>
    <xf numFmtId="16" fontId="9" fillId="24" borderId="29" xfId="0" quotePrefix="1" applyNumberFormat="1" applyFont="1" applyFill="1" applyBorder="1" applyAlignment="1">
      <alignment horizontal="center" vertical="center"/>
    </xf>
    <xf numFmtId="0" fontId="8" fillId="24" borderId="37" xfId="0" applyFont="1" applyFill="1" applyBorder="1" applyAlignment="1">
      <alignment horizontal="left" wrapText="1"/>
    </xf>
    <xf numFmtId="0" fontId="9" fillId="24" borderId="17" xfId="0" applyFont="1" applyFill="1" applyBorder="1" applyAlignment="1">
      <alignment horizontal="center" vertical="center"/>
    </xf>
    <xf numFmtId="0" fontId="9" fillId="24" borderId="32" xfId="0" applyFont="1" applyFill="1" applyBorder="1" applyAlignment="1">
      <alignment horizontal="center" vertical="center"/>
    </xf>
    <xf numFmtId="0" fontId="9" fillId="24" borderId="19" xfId="0" applyNumberFormat="1" applyFont="1" applyFill="1" applyBorder="1" applyAlignment="1">
      <alignment horizontal="center" vertical="center"/>
    </xf>
    <xf numFmtId="0" fontId="9" fillId="24" borderId="40" xfId="0" quotePrefix="1" applyFont="1" applyFill="1" applyBorder="1" applyAlignment="1">
      <alignment horizontal="center" vertical="center"/>
    </xf>
    <xf numFmtId="0" fontId="9" fillId="24" borderId="17" xfId="0" quotePrefix="1" applyFont="1" applyFill="1" applyBorder="1" applyAlignment="1">
      <alignment horizontal="center" vertical="center"/>
    </xf>
    <xf numFmtId="0" fontId="9" fillId="24" borderId="40" xfId="0" applyNumberFormat="1" applyFont="1" applyFill="1" applyBorder="1" applyAlignment="1">
      <alignment horizontal="center" vertical="center"/>
    </xf>
    <xf numFmtId="0" fontId="8" fillId="24" borderId="17" xfId="0" applyFont="1" applyFill="1" applyBorder="1" applyAlignment="1">
      <alignment horizontal="center"/>
    </xf>
    <xf numFmtId="0" fontId="9" fillId="24" borderId="17" xfId="0" quotePrefix="1" applyFont="1" applyFill="1" applyBorder="1" applyAlignment="1">
      <alignment horizontal="center"/>
    </xf>
    <xf numFmtId="0" fontId="9" fillId="24" borderId="30" xfId="0" applyFont="1" applyFill="1" applyBorder="1" applyAlignment="1">
      <alignment horizontal="center" vertical="center"/>
    </xf>
    <xf numFmtId="0" fontId="8" fillId="24" borderId="19" xfId="0" applyFont="1" applyFill="1" applyBorder="1" applyAlignment="1">
      <alignment wrapText="1"/>
    </xf>
    <xf numFmtId="0" fontId="9" fillId="24" borderId="30" xfId="0" quotePrefix="1" applyFont="1" applyFill="1" applyBorder="1" applyAlignment="1">
      <alignment horizontal="center" vertical="center"/>
    </xf>
    <xf numFmtId="0" fontId="9" fillId="24" borderId="62" xfId="0" quotePrefix="1" applyFont="1" applyFill="1" applyBorder="1" applyAlignment="1">
      <alignment horizontal="center" vertical="center"/>
    </xf>
    <xf numFmtId="0" fontId="9" fillId="24" borderId="61" xfId="0" applyFont="1" applyFill="1" applyBorder="1" applyAlignment="1">
      <alignment horizontal="center" vertical="center"/>
    </xf>
    <xf numFmtId="0" fontId="9" fillId="24" borderId="69" xfId="0" applyFont="1" applyFill="1" applyBorder="1" applyAlignment="1">
      <alignment horizontal="center" vertical="center"/>
    </xf>
    <xf numFmtId="0" fontId="9" fillId="24" borderId="68" xfId="0" applyNumberFormat="1" applyFont="1" applyFill="1" applyBorder="1" applyAlignment="1">
      <alignment horizontal="center" vertical="center"/>
    </xf>
    <xf numFmtId="0" fontId="9" fillId="24" borderId="36" xfId="0" applyNumberFormat="1" applyFont="1" applyFill="1" applyBorder="1" applyAlignment="1">
      <alignment horizontal="center" vertical="center"/>
    </xf>
    <xf numFmtId="0" fontId="9" fillId="24" borderId="45" xfId="0" quotePrefix="1" applyNumberFormat="1" applyFont="1" applyFill="1" applyBorder="1" applyAlignment="1">
      <alignment horizontal="center" vertical="center"/>
    </xf>
    <xf numFmtId="0" fontId="9" fillId="26" borderId="61" xfId="0" quotePrefix="1" applyNumberFormat="1" applyFont="1" applyFill="1" applyBorder="1" applyAlignment="1">
      <alignment horizontal="center" vertical="center"/>
    </xf>
    <xf numFmtId="0" fontId="9" fillId="24" borderId="68" xfId="0" quotePrefix="1" applyNumberFormat="1" applyFont="1" applyFill="1" applyBorder="1" applyAlignment="1">
      <alignment horizontal="center" vertical="center"/>
    </xf>
    <xf numFmtId="0" fontId="9" fillId="24" borderId="45" xfId="0" applyNumberFormat="1" applyFont="1" applyFill="1" applyBorder="1" applyAlignment="1">
      <alignment horizontal="center" vertical="center"/>
    </xf>
    <xf numFmtId="0" fontId="9" fillId="26" borderId="61" xfId="0" applyNumberFormat="1" applyFont="1" applyFill="1" applyBorder="1" applyAlignment="1">
      <alignment horizontal="center" vertical="center"/>
    </xf>
    <xf numFmtId="0" fontId="9" fillId="24" borderId="46" xfId="0" applyNumberFormat="1" applyFont="1" applyFill="1" applyBorder="1" applyAlignment="1">
      <alignment horizontal="center" vertical="center"/>
    </xf>
    <xf numFmtId="0" fontId="8" fillId="24" borderId="21" xfId="0" applyFont="1" applyFill="1" applyBorder="1" applyAlignment="1">
      <alignment horizontal="center"/>
    </xf>
    <xf numFmtId="0" fontId="9" fillId="24" borderId="21" xfId="0" quotePrefix="1" applyFont="1" applyFill="1" applyBorder="1" applyAlignment="1">
      <alignment horizontal="center" vertical="center"/>
    </xf>
    <xf numFmtId="0" fontId="9" fillId="24" borderId="42" xfId="0" quotePrefix="1" applyFont="1" applyFill="1" applyBorder="1" applyAlignment="1">
      <alignment horizontal="center" vertical="center"/>
    </xf>
    <xf numFmtId="0" fontId="9" fillId="26" borderId="21" xfId="0" applyFont="1" applyFill="1" applyBorder="1" applyAlignment="1">
      <alignment horizontal="center"/>
    </xf>
    <xf numFmtId="0" fontId="9" fillId="26" borderId="21" xfId="0" applyFont="1" applyFill="1" applyBorder="1" applyAlignment="1">
      <alignment horizontal="center" vertical="center"/>
    </xf>
    <xf numFmtId="0" fontId="9" fillId="26" borderId="42" xfId="0" quotePrefix="1" applyFont="1" applyFill="1" applyBorder="1" applyAlignment="1">
      <alignment horizontal="center" vertical="center"/>
    </xf>
    <xf numFmtId="0" fontId="9" fillId="26" borderId="21" xfId="0" quotePrefix="1" applyFont="1" applyFill="1" applyBorder="1" applyAlignment="1">
      <alignment horizontal="center" vertical="center"/>
    </xf>
    <xf numFmtId="0" fontId="9" fillId="26" borderId="42" xfId="0" quotePrefix="1" applyFont="1" applyFill="1" applyBorder="1" applyAlignment="1">
      <alignment horizontal="center" vertical="center"/>
    </xf>
    <xf numFmtId="1" fontId="9" fillId="26" borderId="42" xfId="0" quotePrefix="1" applyNumberFormat="1" applyFont="1" applyFill="1" applyBorder="1" applyAlignment="1">
      <alignment horizontal="center" vertical="center"/>
    </xf>
    <xf numFmtId="0" fontId="9" fillId="26" borderId="35" xfId="0" quotePrefix="1" applyFont="1" applyFill="1" applyBorder="1" applyAlignment="1">
      <alignment horizontal="center" vertical="center"/>
    </xf>
    <xf numFmtId="0" fontId="9" fillId="24" borderId="52" xfId="0" quotePrefix="1" applyFont="1" applyFill="1" applyBorder="1" applyAlignment="1">
      <alignment horizontal="center" vertical="center"/>
    </xf>
    <xf numFmtId="0" fontId="9" fillId="26" borderId="42" xfId="0" applyFont="1" applyFill="1" applyBorder="1" applyAlignment="1">
      <alignment horizontal="center" vertical="center"/>
    </xf>
    <xf numFmtId="0" fontId="9" fillId="26" borderId="48" xfId="0" applyFont="1" applyFill="1" applyBorder="1" applyAlignment="1">
      <alignment horizontal="center" vertical="center"/>
    </xf>
    <xf numFmtId="16" fontId="8" fillId="26" borderId="21" xfId="0" applyNumberFormat="1" applyFont="1" applyFill="1" applyBorder="1" applyAlignment="1">
      <alignment horizontal="left"/>
    </xf>
    <xf numFmtId="1" fontId="9" fillId="26" borderId="21" xfId="0" quotePrefix="1" applyNumberFormat="1" applyFont="1" applyFill="1" applyBorder="1" applyAlignment="1">
      <alignment horizontal="center" vertical="center"/>
    </xf>
    <xf numFmtId="0" fontId="8" fillId="24" borderId="0" xfId="0" applyFont="1" applyFill="1" applyBorder="1"/>
    <xf numFmtId="0" fontId="8" fillId="24" borderId="0" xfId="0" applyFont="1" applyFill="1"/>
    <xf numFmtId="16" fontId="8" fillId="24" borderId="30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16" fontId="9" fillId="24" borderId="21" xfId="0" applyNumberFormat="1" applyFont="1" applyFill="1" applyBorder="1" applyAlignment="1">
      <alignment horizontal="left" wrapText="1"/>
    </xf>
    <xf numFmtId="0" fontId="8" fillId="26" borderId="21" xfId="0" applyFont="1" applyFill="1" applyBorder="1" applyAlignment="1">
      <alignment horizontal="center" vertical="center" wrapText="1"/>
    </xf>
    <xf numFmtId="0" fontId="9" fillId="26" borderId="21" xfId="0" quotePrefix="1" applyFont="1" applyFill="1" applyBorder="1" applyAlignment="1">
      <alignment horizontal="center" vertical="center" wrapText="1"/>
    </xf>
    <xf numFmtId="0" fontId="9" fillId="26" borderId="21" xfId="0" applyFont="1" applyFill="1" applyBorder="1" applyAlignment="1">
      <alignment horizontal="center" vertical="center" wrapText="1"/>
    </xf>
    <xf numFmtId="0" fontId="9" fillId="26" borderId="48" xfId="0" applyFont="1" applyFill="1" applyBorder="1" applyAlignment="1">
      <alignment horizontal="center" vertical="center" wrapText="1"/>
    </xf>
    <xf numFmtId="0" fontId="9" fillId="26" borderId="21" xfId="0" applyNumberFormat="1" applyFont="1" applyFill="1" applyBorder="1" applyAlignment="1">
      <alignment horizontal="center" vertical="center" wrapText="1"/>
    </xf>
    <xf numFmtId="1" fontId="9" fillId="26" borderId="21" xfId="0" applyNumberFormat="1" applyFont="1" applyFill="1" applyBorder="1" applyAlignment="1">
      <alignment horizontal="center" vertical="center" wrapText="1"/>
    </xf>
    <xf numFmtId="0" fontId="9" fillId="24" borderId="21" xfId="0" applyFont="1" applyFill="1" applyBorder="1" applyAlignment="1">
      <alignment horizontal="center" vertical="center" wrapText="1"/>
    </xf>
    <xf numFmtId="0" fontId="8" fillId="24" borderId="42" xfId="0" quotePrefix="1" applyFont="1" applyFill="1" applyBorder="1" applyAlignment="1">
      <alignment horizontal="center" vertical="center" wrapText="1"/>
    </xf>
    <xf numFmtId="0" fontId="8" fillId="24" borderId="21" xfId="0" applyFont="1" applyFill="1" applyBorder="1" applyAlignment="1">
      <alignment horizontal="center" vertical="center" wrapText="1"/>
    </xf>
    <xf numFmtId="16" fontId="8" fillId="26" borderId="21" xfId="0" applyNumberFormat="1" applyFont="1" applyFill="1" applyBorder="1" applyAlignment="1">
      <alignment horizontal="left" wrapText="1"/>
    </xf>
    <xf numFmtId="0" fontId="9" fillId="26" borderId="67" xfId="0" applyFont="1" applyFill="1" applyBorder="1" applyAlignment="1">
      <alignment horizontal="left" wrapText="1"/>
    </xf>
    <xf numFmtId="0" fontId="9" fillId="26" borderId="42" xfId="0" applyFont="1" applyFill="1" applyBorder="1" applyAlignment="1">
      <alignment horizontal="center" vertical="center" wrapText="1"/>
    </xf>
    <xf numFmtId="0" fontId="9" fillId="26" borderId="21" xfId="0" quotePrefix="1" applyNumberFormat="1" applyFont="1" applyFill="1" applyBorder="1" applyAlignment="1">
      <alignment horizontal="center" vertical="center" wrapText="1"/>
    </xf>
    <xf numFmtId="1" fontId="9" fillId="26" borderId="21" xfId="0" quotePrefix="1" applyNumberFormat="1" applyFont="1" applyFill="1" applyBorder="1" applyAlignment="1">
      <alignment horizontal="center" vertical="center" wrapText="1"/>
    </xf>
    <xf numFmtId="0" fontId="9" fillId="24" borderId="21" xfId="0" quotePrefix="1" applyFont="1" applyFill="1" applyBorder="1" applyAlignment="1">
      <alignment horizontal="center" vertical="center" wrapText="1"/>
    </xf>
    <xf numFmtId="0" fontId="9" fillId="26" borderId="41" xfId="0" applyFont="1" applyFill="1" applyBorder="1" applyAlignment="1">
      <alignment horizontal="left" wrapText="1"/>
    </xf>
    <xf numFmtId="0" fontId="9" fillId="26" borderId="42" xfId="0" quotePrefix="1" applyFont="1" applyFill="1" applyBorder="1" applyAlignment="1">
      <alignment horizontal="center" vertical="center" wrapText="1"/>
    </xf>
    <xf numFmtId="0" fontId="8" fillId="24" borderId="17" xfId="0" applyFont="1" applyFill="1" applyBorder="1" applyAlignment="1">
      <alignment horizontal="center" vertical="center" wrapText="1"/>
    </xf>
    <xf numFmtId="0" fontId="9" fillId="24" borderId="17" xfId="0" quotePrefix="1" applyFont="1" applyFill="1" applyBorder="1" applyAlignment="1">
      <alignment horizontal="center" vertical="center" wrapText="1"/>
    </xf>
    <xf numFmtId="0" fontId="9" fillId="24" borderId="17" xfId="0" applyFont="1" applyFill="1" applyBorder="1" applyAlignment="1">
      <alignment horizontal="center" vertical="center" wrapText="1"/>
    </xf>
    <xf numFmtId="0" fontId="9" fillId="24" borderId="32" xfId="0" applyFont="1" applyFill="1" applyBorder="1" applyAlignment="1">
      <alignment horizontal="center" vertical="center" wrapText="1"/>
    </xf>
    <xf numFmtId="0" fontId="9" fillId="24" borderId="19" xfId="0" applyNumberFormat="1" applyFont="1" applyFill="1" applyBorder="1" applyAlignment="1">
      <alignment horizontal="center" vertical="center" wrapText="1"/>
    </xf>
    <xf numFmtId="0" fontId="9" fillId="24" borderId="16" xfId="0" applyNumberFormat="1" applyFont="1" applyFill="1" applyBorder="1" applyAlignment="1">
      <alignment horizontal="center" vertical="center" wrapText="1"/>
    </xf>
    <xf numFmtId="0" fontId="9" fillId="24" borderId="20" xfId="0" quotePrefix="1" applyNumberFormat="1" applyFont="1" applyFill="1" applyBorder="1" applyAlignment="1">
      <alignment horizontal="center" vertical="center" wrapText="1"/>
    </xf>
    <xf numFmtId="0" fontId="9" fillId="26" borderId="17" xfId="0" quotePrefix="1" applyNumberFormat="1" applyFont="1" applyFill="1" applyBorder="1" applyAlignment="1">
      <alignment horizontal="center" vertical="center" wrapText="1"/>
    </xf>
    <xf numFmtId="0" fontId="9" fillId="24" borderId="19" xfId="0" quotePrefix="1" applyNumberFormat="1" applyFont="1" applyFill="1" applyBorder="1" applyAlignment="1">
      <alignment horizontal="center" vertical="center" wrapText="1"/>
    </xf>
    <xf numFmtId="0" fontId="9" fillId="24" borderId="20" xfId="0" applyNumberFormat="1" applyFont="1" applyFill="1" applyBorder="1" applyAlignment="1">
      <alignment horizontal="center" vertical="center" wrapText="1"/>
    </xf>
    <xf numFmtId="0" fontId="9" fillId="26" borderId="17" xfId="0" applyNumberFormat="1" applyFont="1" applyFill="1" applyBorder="1" applyAlignment="1">
      <alignment horizontal="center" vertical="center" wrapText="1"/>
    </xf>
    <xf numFmtId="0" fontId="9" fillId="24" borderId="38" xfId="0" applyNumberFormat="1" applyFont="1" applyFill="1" applyBorder="1" applyAlignment="1">
      <alignment horizontal="center" vertical="center" wrapText="1"/>
    </xf>
    <xf numFmtId="0" fontId="9" fillId="24" borderId="40" xfId="0" applyNumberFormat="1" applyFont="1" applyFill="1" applyBorder="1" applyAlignment="1">
      <alignment horizontal="center" vertical="center" wrapText="1"/>
    </xf>
    <xf numFmtId="16" fontId="8" fillId="24" borderId="61" xfId="0" applyNumberFormat="1" applyFont="1" applyFill="1" applyBorder="1" applyAlignment="1">
      <alignment horizontal="left" vertical="top" wrapText="1"/>
    </xf>
    <xf numFmtId="0" fontId="9" fillId="24" borderId="40" xfId="0" quotePrefix="1" applyFont="1" applyFill="1" applyBorder="1" applyAlignment="1">
      <alignment horizontal="center" vertical="center" wrapText="1"/>
    </xf>
    <xf numFmtId="0" fontId="9" fillId="24" borderId="16" xfId="0" quotePrefix="1" applyNumberFormat="1" applyFont="1" applyFill="1" applyBorder="1" applyAlignment="1">
      <alignment horizontal="center" vertical="center" wrapText="1"/>
    </xf>
    <xf numFmtId="0" fontId="9" fillId="24" borderId="39" xfId="0" applyNumberFormat="1" applyFont="1" applyFill="1" applyBorder="1" applyAlignment="1">
      <alignment horizontal="center" vertical="center" wrapText="1"/>
    </xf>
    <xf numFmtId="0" fontId="9" fillId="24" borderId="38" xfId="0" quotePrefix="1" applyNumberFormat="1" applyFont="1" applyFill="1" applyBorder="1" applyAlignment="1">
      <alignment horizontal="center" vertical="center" wrapText="1"/>
    </xf>
    <xf numFmtId="0" fontId="9" fillId="24" borderId="30" xfId="0" quotePrefix="1" applyFont="1" applyFill="1" applyBorder="1" applyAlignment="1">
      <alignment horizontal="center" vertical="center" wrapText="1"/>
    </xf>
    <xf numFmtId="0" fontId="9" fillId="24" borderId="17" xfId="0" applyNumberFormat="1" applyFont="1" applyFill="1" applyBorder="1" applyAlignment="1">
      <alignment horizontal="center" vertical="center" wrapText="1"/>
    </xf>
    <xf numFmtId="0" fontId="8" fillId="24" borderId="49" xfId="0" applyFont="1" applyFill="1" applyBorder="1" applyAlignment="1">
      <alignment horizontal="center" vertical="center" textRotation="90" wrapText="1"/>
    </xf>
    <xf numFmtId="16" fontId="9" fillId="24" borderId="17" xfId="0" quotePrefix="1" applyNumberFormat="1" applyFont="1" applyFill="1" applyBorder="1" applyAlignment="1">
      <alignment horizontal="center" vertical="center"/>
    </xf>
    <xf numFmtId="0" fontId="9" fillId="24" borderId="17" xfId="0" applyNumberFormat="1" applyFont="1" applyFill="1" applyBorder="1" applyAlignment="1">
      <alignment horizontal="center" vertical="center"/>
    </xf>
    <xf numFmtId="0" fontId="9" fillId="24" borderId="33" xfId="0" quotePrefix="1" applyFont="1" applyFill="1" applyBorder="1" applyAlignment="1">
      <alignment horizontal="center" vertical="center" wrapText="1"/>
    </xf>
    <xf numFmtId="0" fontId="9" fillId="24" borderId="22" xfId="0" quotePrefix="1" applyFont="1" applyFill="1" applyBorder="1" applyAlignment="1">
      <alignment horizontal="center" vertical="center" wrapText="1"/>
    </xf>
    <xf numFmtId="0" fontId="9" fillId="24" borderId="23" xfId="0" applyFont="1" applyFill="1" applyBorder="1" applyAlignment="1">
      <alignment horizontal="center" vertical="center" wrapText="1"/>
    </xf>
    <xf numFmtId="1" fontId="59" fillId="26" borderId="30" xfId="0" quotePrefix="1" applyNumberFormat="1" applyFont="1" applyFill="1" applyBorder="1" applyAlignment="1">
      <alignment horizontal="center" vertical="center" wrapText="1"/>
    </xf>
    <xf numFmtId="0" fontId="9" fillId="24" borderId="33" xfId="0" applyFont="1" applyFill="1" applyBorder="1" applyAlignment="1">
      <alignment horizontal="center" vertical="center" wrapText="1"/>
    </xf>
    <xf numFmtId="0" fontId="9" fillId="26" borderId="30" xfId="0" quotePrefix="1" applyFont="1" applyFill="1" applyBorder="1" applyAlignment="1">
      <alignment horizontal="center" vertical="center" wrapText="1"/>
    </xf>
    <xf numFmtId="0" fontId="59" fillId="26" borderId="30" xfId="0" quotePrefix="1" applyFont="1" applyFill="1" applyBorder="1" applyAlignment="1">
      <alignment horizontal="center" vertical="center" wrapText="1"/>
    </xf>
    <xf numFmtId="0" fontId="9" fillId="24" borderId="23" xfId="0" quotePrefix="1" applyFont="1" applyFill="1" applyBorder="1" applyAlignment="1">
      <alignment horizontal="center" vertical="center" wrapText="1"/>
    </xf>
    <xf numFmtId="0" fontId="9" fillId="24" borderId="22" xfId="0" applyFont="1" applyFill="1" applyBorder="1" applyAlignment="1">
      <alignment horizontal="center" vertical="center" wrapText="1"/>
    </xf>
    <xf numFmtId="0" fontId="9" fillId="26" borderId="30" xfId="0" applyFont="1" applyFill="1" applyBorder="1" applyAlignment="1">
      <alignment horizontal="center" vertical="center" wrapText="1"/>
    </xf>
    <xf numFmtId="0" fontId="9" fillId="24" borderId="29" xfId="0" quotePrefix="1" applyFont="1" applyFill="1" applyBorder="1" applyAlignment="1">
      <alignment horizontal="center" vertical="center" wrapText="1"/>
    </xf>
    <xf numFmtId="0" fontId="8" fillId="24" borderId="17" xfId="0" quotePrefix="1" applyFont="1" applyFill="1" applyBorder="1" applyAlignment="1">
      <alignment horizontal="center" vertical="center" wrapText="1"/>
    </xf>
    <xf numFmtId="16" fontId="9" fillId="24" borderId="21" xfId="0" applyNumberFormat="1" applyFont="1" applyFill="1" applyBorder="1" applyAlignment="1"/>
    <xf numFmtId="0" fontId="9" fillId="24" borderId="0" xfId="0" applyFont="1" applyFill="1" applyBorder="1"/>
    <xf numFmtId="0" fontId="9" fillId="24" borderId="49" xfId="0" applyFont="1" applyFill="1" applyBorder="1" applyAlignment="1">
      <alignment horizontal="center" vertical="center"/>
    </xf>
    <xf numFmtId="16" fontId="8" fillId="24" borderId="30" xfId="0" applyNumberFormat="1" applyFont="1" applyFill="1" applyBorder="1" applyAlignment="1">
      <alignment horizontal="left"/>
    </xf>
    <xf numFmtId="0" fontId="8" fillId="24" borderId="30" xfId="0" applyFont="1" applyFill="1" applyBorder="1" applyAlignment="1">
      <alignment vertical="center" wrapText="1"/>
    </xf>
    <xf numFmtId="0" fontId="8" fillId="24" borderId="29" xfId="0" applyFont="1" applyFill="1" applyBorder="1" applyAlignment="1">
      <alignment horizontal="center" vertical="center" wrapText="1"/>
    </xf>
    <xf numFmtId="0" fontId="9" fillId="24" borderId="31" xfId="0" applyFont="1" applyFill="1" applyBorder="1" applyAlignment="1">
      <alignment horizontal="center" vertical="center"/>
    </xf>
    <xf numFmtId="0" fontId="9" fillId="24" borderId="29" xfId="0" applyFont="1" applyFill="1" applyBorder="1" applyAlignment="1">
      <alignment horizontal="center" vertical="center"/>
    </xf>
    <xf numFmtId="0" fontId="9" fillId="24" borderId="34" xfId="0" applyFont="1" applyFill="1" applyBorder="1" applyAlignment="1">
      <alignment horizontal="center" vertical="center"/>
    </xf>
    <xf numFmtId="16" fontId="8" fillId="24" borderId="17" xfId="0" applyNumberFormat="1" applyFont="1" applyFill="1" applyBorder="1" applyAlignment="1">
      <alignment horizontal="left"/>
    </xf>
    <xf numFmtId="0" fontId="8" fillId="24" borderId="17" xfId="0" applyFont="1" applyFill="1" applyBorder="1" applyAlignment="1">
      <alignment vertical="center" wrapText="1"/>
    </xf>
    <xf numFmtId="0" fontId="8" fillId="24" borderId="40" xfId="0" applyFont="1" applyFill="1" applyBorder="1" applyAlignment="1">
      <alignment horizontal="center" vertical="center" wrapText="1"/>
    </xf>
    <xf numFmtId="0" fontId="9" fillId="24" borderId="40" xfId="0" applyFont="1" applyFill="1" applyBorder="1" applyAlignment="1">
      <alignment horizontal="center" vertical="center"/>
    </xf>
    <xf numFmtId="0" fontId="9" fillId="24" borderId="37" xfId="0" applyFont="1" applyFill="1" applyBorder="1" applyAlignment="1">
      <alignment horizontal="center" vertical="center"/>
    </xf>
    <xf numFmtId="16" fontId="8" fillId="24" borderId="61" xfId="0" applyNumberFormat="1" applyFont="1" applyFill="1" applyBorder="1" applyAlignment="1">
      <alignment horizontal="left"/>
    </xf>
    <xf numFmtId="0" fontId="8" fillId="24" borderId="61" xfId="0" applyFont="1" applyFill="1" applyBorder="1" applyAlignment="1">
      <alignment vertical="center" wrapText="1"/>
    </xf>
    <xf numFmtId="0" fontId="8" fillId="24" borderId="36" xfId="0" applyFont="1" applyFill="1" applyBorder="1" applyAlignment="1">
      <alignment horizontal="center" vertical="center" wrapText="1"/>
    </xf>
    <xf numFmtId="0" fontId="9" fillId="24" borderId="62" xfId="0" applyFont="1" applyFill="1" applyBorder="1" applyAlignment="1">
      <alignment horizontal="center" vertical="center"/>
    </xf>
    <xf numFmtId="0" fontId="9" fillId="24" borderId="64" xfId="0" applyFont="1" applyFill="1" applyBorder="1" applyAlignment="1">
      <alignment horizontal="center" vertical="center"/>
    </xf>
    <xf numFmtId="0" fontId="9" fillId="24" borderId="61" xfId="0" quotePrefix="1" applyFont="1" applyFill="1" applyBorder="1" applyAlignment="1">
      <alignment horizontal="center" vertical="center"/>
    </xf>
    <xf numFmtId="0" fontId="9" fillId="26" borderId="26" xfId="0" applyFont="1" applyFill="1" applyBorder="1" applyAlignment="1">
      <alignment horizontal="center" vertical="center"/>
    </xf>
    <xf numFmtId="1" fontId="9" fillId="26" borderId="49" xfId="0" quotePrefix="1" applyNumberFormat="1" applyFont="1" applyFill="1" applyBorder="1" applyAlignment="1">
      <alignment horizontal="center" vertical="center"/>
    </xf>
    <xf numFmtId="0" fontId="9" fillId="26" borderId="49" xfId="0" quotePrefix="1" applyNumberFormat="1" applyFont="1" applyFill="1" applyBorder="1" applyAlignment="1">
      <alignment horizontal="center" vertical="center"/>
    </xf>
    <xf numFmtId="0" fontId="9" fillId="26" borderId="42" xfId="0" quotePrefix="1" applyNumberFormat="1" applyFont="1" applyFill="1" applyBorder="1" applyAlignment="1">
      <alignment horizontal="center" vertical="center"/>
    </xf>
    <xf numFmtId="0" fontId="9" fillId="24" borderId="0" xfId="0" applyFont="1" applyFill="1"/>
    <xf numFmtId="0" fontId="8" fillId="0" borderId="19" xfId="0" applyFont="1" applyFill="1" applyBorder="1"/>
    <xf numFmtId="0" fontId="8" fillId="0" borderId="17" xfId="0" applyFont="1" applyFill="1" applyBorder="1" applyAlignment="1">
      <alignment horizontal="center"/>
    </xf>
    <xf numFmtId="0" fontId="9" fillId="0" borderId="40" xfId="0" quotePrefix="1" applyFont="1" applyFill="1" applyBorder="1" applyAlignment="1">
      <alignment horizontal="center" vertical="center"/>
    </xf>
    <xf numFmtId="0" fontId="9" fillId="24" borderId="19" xfId="0" applyFont="1" applyFill="1" applyBorder="1" applyAlignment="1">
      <alignment horizontal="center" vertical="center"/>
    </xf>
    <xf numFmtId="0" fontId="9" fillId="24" borderId="39" xfId="0" applyFont="1" applyFill="1" applyBorder="1" applyAlignment="1">
      <alignment horizontal="center" vertical="center"/>
    </xf>
    <xf numFmtId="0" fontId="9" fillId="24" borderId="38" xfId="0" quotePrefix="1" applyFont="1" applyFill="1" applyBorder="1" applyAlignment="1">
      <alignment horizontal="center" vertical="center"/>
    </xf>
    <xf numFmtId="0" fontId="9" fillId="24" borderId="16" xfId="0" quotePrefix="1" applyFont="1" applyFill="1" applyBorder="1" applyAlignment="1">
      <alignment horizontal="center" vertical="center"/>
    </xf>
    <xf numFmtId="0" fontId="9" fillId="24" borderId="19" xfId="0" quotePrefix="1" applyFont="1" applyFill="1" applyBorder="1" applyAlignment="1">
      <alignment horizontal="center" vertical="center"/>
    </xf>
    <xf numFmtId="0" fontId="9" fillId="24" borderId="20" xfId="0" applyFont="1" applyFill="1" applyBorder="1" applyAlignment="1">
      <alignment horizontal="center" vertical="center"/>
    </xf>
    <xf numFmtId="1" fontId="9" fillId="26" borderId="17" xfId="0" quotePrefix="1" applyNumberFormat="1" applyFont="1" applyFill="1" applyBorder="1" applyAlignment="1">
      <alignment horizontal="center" vertical="center"/>
    </xf>
    <xf numFmtId="0" fontId="9" fillId="26" borderId="17" xfId="0" quotePrefix="1" applyFont="1" applyFill="1" applyBorder="1" applyAlignment="1">
      <alignment horizontal="center" vertical="center"/>
    </xf>
    <xf numFmtId="0" fontId="9" fillId="24" borderId="20" xfId="0" quotePrefix="1" applyFont="1" applyFill="1" applyBorder="1" applyAlignment="1">
      <alignment horizontal="center" vertical="center"/>
    </xf>
    <xf numFmtId="0" fontId="9" fillId="26" borderId="17" xfId="0" applyFont="1" applyFill="1" applyBorder="1" applyAlignment="1">
      <alignment horizontal="center" vertical="center"/>
    </xf>
    <xf numFmtId="0" fontId="9" fillId="24" borderId="30" xfId="0" quotePrefix="1" applyFont="1" applyFill="1" applyBorder="1" applyAlignment="1">
      <alignment horizontal="center"/>
    </xf>
    <xf numFmtId="0" fontId="8" fillId="24" borderId="40" xfId="0" quotePrefix="1" applyFont="1" applyFill="1" applyBorder="1" applyAlignment="1">
      <alignment horizontal="center"/>
    </xf>
    <xf numFmtId="0" fontId="8" fillId="24" borderId="17" xfId="0" applyFont="1" applyFill="1" applyBorder="1"/>
    <xf numFmtId="0" fontId="8" fillId="0" borderId="28" xfId="0" applyFont="1" applyFill="1" applyBorder="1" applyAlignment="1">
      <alignment wrapText="1"/>
    </xf>
    <xf numFmtId="0" fontId="8" fillId="0" borderId="30" xfId="0" applyFont="1" applyFill="1" applyBorder="1" applyAlignment="1">
      <alignment horizontal="center" vertical="center"/>
    </xf>
    <xf numFmtId="0" fontId="8" fillId="26" borderId="21" xfId="0" applyFont="1" applyFill="1" applyBorder="1" applyAlignment="1">
      <alignment horizontal="center"/>
    </xf>
    <xf numFmtId="0" fontId="9" fillId="26" borderId="41" xfId="0" quotePrefix="1" applyFont="1" applyFill="1" applyBorder="1" applyAlignment="1">
      <alignment horizontal="center" vertical="center"/>
    </xf>
    <xf numFmtId="0" fontId="9" fillId="26" borderId="48" xfId="0" quotePrefix="1" applyFont="1" applyFill="1" applyBorder="1" applyAlignment="1">
      <alignment horizontal="center" vertical="center"/>
    </xf>
    <xf numFmtId="0" fontId="9" fillId="26" borderId="65" xfId="0" quotePrefix="1" applyFont="1" applyFill="1" applyBorder="1" applyAlignment="1">
      <alignment horizontal="center" vertical="center"/>
    </xf>
    <xf numFmtId="0" fontId="9" fillId="26" borderId="49" xfId="0" quotePrefix="1" applyFont="1" applyFill="1" applyBorder="1" applyAlignment="1">
      <alignment horizontal="center" vertical="center"/>
    </xf>
    <xf numFmtId="0" fontId="9" fillId="24" borderId="21" xfId="0" quotePrefix="1" applyFont="1" applyFill="1" applyBorder="1" applyAlignment="1">
      <alignment horizontal="center"/>
    </xf>
    <xf numFmtId="0" fontId="8" fillId="24" borderId="42" xfId="0" quotePrefix="1" applyFont="1" applyFill="1" applyBorder="1" applyAlignment="1">
      <alignment horizontal="center"/>
    </xf>
    <xf numFmtId="0" fontId="8" fillId="24" borderId="21" xfId="0" applyFont="1" applyFill="1" applyBorder="1"/>
    <xf numFmtId="0" fontId="9" fillId="0" borderId="42" xfId="0" applyFont="1" applyFill="1" applyBorder="1" applyAlignment="1">
      <alignment horizontal="center" vertical="center"/>
    </xf>
    <xf numFmtId="1" fontId="9" fillId="26" borderId="21" xfId="0" applyNumberFormat="1" applyFont="1" applyFill="1" applyBorder="1" applyAlignment="1">
      <alignment horizontal="center" vertical="center"/>
    </xf>
    <xf numFmtId="0" fontId="8" fillId="24" borderId="31" xfId="0" applyFont="1" applyFill="1" applyBorder="1" applyAlignment="1">
      <alignment vertical="center" wrapText="1"/>
    </xf>
    <xf numFmtId="0" fontId="8" fillId="24" borderId="30" xfId="0" applyFont="1" applyFill="1" applyBorder="1" applyAlignment="1">
      <alignment horizontal="center" vertical="center" wrapText="1"/>
    </xf>
    <xf numFmtId="0" fontId="9" fillId="24" borderId="28" xfId="0" applyFont="1" applyFill="1" applyBorder="1" applyAlignment="1">
      <alignment horizontal="center" vertical="center"/>
    </xf>
    <xf numFmtId="0" fontId="9" fillId="24" borderId="43" xfId="0" applyFont="1" applyFill="1" applyBorder="1" applyAlignment="1">
      <alignment horizontal="center" vertical="center"/>
    </xf>
    <xf numFmtId="1" fontId="9" fillId="26" borderId="30" xfId="0" applyNumberFormat="1" applyFont="1" applyFill="1" applyBorder="1" applyAlignment="1">
      <alignment horizontal="center" vertical="center"/>
    </xf>
    <xf numFmtId="0" fontId="9" fillId="24" borderId="28" xfId="0" quotePrefix="1" applyFont="1" applyFill="1" applyBorder="1" applyAlignment="1">
      <alignment horizontal="center" vertical="center"/>
    </xf>
    <xf numFmtId="0" fontId="9" fillId="24" borderId="43" xfId="0" quotePrefix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" fontId="9" fillId="26" borderId="17" xfId="0" applyNumberFormat="1" applyFont="1" applyFill="1" applyBorder="1" applyAlignment="1">
      <alignment horizontal="center" vertical="center"/>
    </xf>
    <xf numFmtId="0" fontId="9" fillId="24" borderId="3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40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26" borderId="61" xfId="0" applyFont="1" applyFill="1" applyBorder="1" applyAlignment="1">
      <alignment horizontal="center" vertical="center"/>
    </xf>
    <xf numFmtId="0" fontId="9" fillId="24" borderId="36" xfId="0" applyFont="1" applyFill="1" applyBorder="1" applyAlignment="1">
      <alignment horizontal="center" vertical="center"/>
    </xf>
    <xf numFmtId="0" fontId="9" fillId="24" borderId="62" xfId="0" applyNumberFormat="1" applyFont="1" applyFill="1" applyBorder="1" applyAlignment="1">
      <alignment horizontal="center" vertical="center"/>
    </xf>
    <xf numFmtId="0" fontId="9" fillId="24" borderId="61" xfId="0" applyNumberFormat="1" applyFont="1" applyFill="1" applyBorder="1" applyAlignment="1">
      <alignment horizontal="center" vertical="center"/>
    </xf>
    <xf numFmtId="0" fontId="9" fillId="26" borderId="41" xfId="0" applyFont="1" applyFill="1" applyBorder="1" applyAlignment="1">
      <alignment wrapText="1"/>
    </xf>
    <xf numFmtId="0" fontId="9" fillId="24" borderId="12" xfId="0" applyFont="1" applyFill="1" applyBorder="1" applyAlignment="1">
      <alignment horizontal="left"/>
    </xf>
    <xf numFmtId="0" fontId="8" fillId="24" borderId="12" xfId="0" applyFont="1" applyFill="1" applyBorder="1" applyAlignment="1">
      <alignment wrapText="1"/>
    </xf>
    <xf numFmtId="0" fontId="8" fillId="24" borderId="10" xfId="0" applyFont="1" applyFill="1" applyBorder="1" applyAlignment="1">
      <alignment horizontal="center"/>
    </xf>
    <xf numFmtId="0" fontId="9" fillId="24" borderId="10" xfId="0" quotePrefix="1" applyFont="1" applyFill="1" applyBorder="1" applyAlignment="1">
      <alignment horizontal="center" vertical="center"/>
    </xf>
    <xf numFmtId="0" fontId="9" fillId="24" borderId="12" xfId="0" applyFont="1" applyFill="1" applyBorder="1" applyAlignment="1">
      <alignment horizontal="center" vertical="center"/>
    </xf>
    <xf numFmtId="0" fontId="9" fillId="24" borderId="10" xfId="0" applyFont="1" applyFill="1" applyBorder="1" applyAlignment="1">
      <alignment horizontal="center" vertical="center"/>
    </xf>
    <xf numFmtId="0" fontId="9" fillId="24" borderId="11" xfId="0" applyFont="1" applyFill="1" applyBorder="1" applyAlignment="1">
      <alignment horizontal="center" vertical="center"/>
    </xf>
    <xf numFmtId="0" fontId="9" fillId="24" borderId="13" xfId="0" applyFont="1" applyFill="1" applyBorder="1" applyAlignment="1">
      <alignment horizontal="center" vertical="center"/>
    </xf>
    <xf numFmtId="0" fontId="9" fillId="24" borderId="14" xfId="0" applyFont="1" applyFill="1" applyBorder="1" applyAlignment="1">
      <alignment horizontal="center" vertical="center"/>
    </xf>
    <xf numFmtId="0" fontId="9" fillId="24" borderId="15" xfId="0" quotePrefix="1" applyFont="1" applyFill="1" applyBorder="1" applyAlignment="1">
      <alignment horizontal="center" vertical="center"/>
    </xf>
    <xf numFmtId="0" fontId="9" fillId="26" borderId="50" xfId="0" applyNumberFormat="1" applyFont="1" applyFill="1" applyBorder="1" applyAlignment="1">
      <alignment horizontal="center" vertical="center"/>
    </xf>
    <xf numFmtId="1" fontId="9" fillId="26" borderId="10" xfId="0" applyNumberFormat="1" applyFont="1" applyFill="1" applyBorder="1" applyAlignment="1">
      <alignment horizontal="center" vertical="center"/>
    </xf>
    <xf numFmtId="0" fontId="9" fillId="26" borderId="10" xfId="0" applyFont="1" applyFill="1" applyBorder="1" applyAlignment="1">
      <alignment horizontal="center" vertical="center"/>
    </xf>
    <xf numFmtId="2" fontId="9" fillId="24" borderId="12" xfId="0" quotePrefix="1" applyNumberFormat="1" applyFont="1" applyFill="1" applyBorder="1" applyAlignment="1">
      <alignment horizontal="center" vertical="center"/>
    </xf>
    <xf numFmtId="2" fontId="9" fillId="24" borderId="10" xfId="0" quotePrefix="1" applyNumberFormat="1" applyFont="1" applyFill="1" applyBorder="1" applyAlignment="1">
      <alignment horizontal="center" vertical="center"/>
    </xf>
    <xf numFmtId="0" fontId="9" fillId="24" borderId="40" xfId="38" applyFont="1" applyFill="1" applyBorder="1" applyAlignment="1">
      <alignment wrapText="1"/>
    </xf>
    <xf numFmtId="0" fontId="9" fillId="24" borderId="39" xfId="0" quotePrefix="1" applyFont="1" applyFill="1" applyBorder="1" applyAlignment="1">
      <alignment horizontal="center" vertical="center"/>
    </xf>
    <xf numFmtId="0" fontId="9" fillId="26" borderId="37" xfId="0" quotePrefix="1" applyNumberFormat="1" applyFont="1" applyFill="1" applyBorder="1" applyAlignment="1">
      <alignment horizontal="center" vertical="center"/>
    </xf>
    <xf numFmtId="0" fontId="9" fillId="24" borderId="62" xfId="0" applyFont="1" applyFill="1" applyBorder="1" applyAlignment="1">
      <alignment horizontal="left" vertical="center"/>
    </xf>
    <xf numFmtId="0" fontId="9" fillId="24" borderId="62" xfId="0" applyFont="1" applyFill="1" applyBorder="1" applyAlignment="1">
      <alignment horizontal="left" wrapText="1"/>
    </xf>
    <xf numFmtId="0" fontId="9" fillId="24" borderId="46" xfId="0" quotePrefix="1" applyFont="1" applyFill="1" applyBorder="1" applyAlignment="1">
      <alignment horizontal="center" vertical="center"/>
    </xf>
    <xf numFmtId="0" fontId="9" fillId="24" borderId="47" xfId="0" quotePrefix="1" applyFont="1" applyFill="1" applyBorder="1" applyAlignment="1">
      <alignment horizontal="center" vertical="center"/>
    </xf>
    <xf numFmtId="0" fontId="9" fillId="26" borderId="64" xfId="0" quotePrefix="1" applyNumberFormat="1" applyFont="1" applyFill="1" applyBorder="1" applyAlignment="1">
      <alignment horizontal="center" vertical="center"/>
    </xf>
    <xf numFmtId="1" fontId="9" fillId="26" borderId="61" xfId="0" quotePrefix="1" applyNumberFormat="1" applyFont="1" applyFill="1" applyBorder="1" applyAlignment="1">
      <alignment horizontal="center" vertical="center"/>
    </xf>
    <xf numFmtId="0" fontId="9" fillId="26" borderId="61" xfId="0" quotePrefix="1" applyFont="1" applyFill="1" applyBorder="1" applyAlignment="1">
      <alignment horizontal="center" vertical="center"/>
    </xf>
    <xf numFmtId="0" fontId="8" fillId="24" borderId="21" xfId="38" applyFont="1" applyFill="1" applyBorder="1" applyAlignment="1">
      <alignment horizontal="center"/>
    </xf>
    <xf numFmtId="0" fontId="9" fillId="24" borderId="21" xfId="38" applyFont="1" applyFill="1" applyBorder="1" applyAlignment="1">
      <alignment horizontal="center" vertical="center"/>
    </xf>
    <xf numFmtId="1" fontId="9" fillId="24" borderId="48" xfId="38" applyNumberFormat="1" applyFont="1" applyFill="1" applyBorder="1" applyAlignment="1">
      <alignment horizontal="center" vertical="center"/>
    </xf>
    <xf numFmtId="1" fontId="9" fillId="24" borderId="21" xfId="38" applyNumberFormat="1" applyFont="1" applyFill="1" applyBorder="1" applyAlignment="1">
      <alignment horizontal="center" vertical="center"/>
    </xf>
    <xf numFmtId="0" fontId="9" fillId="24" borderId="67" xfId="0" quotePrefix="1" applyFont="1" applyFill="1" applyBorder="1" applyAlignment="1">
      <alignment horizontal="center" vertical="center"/>
    </xf>
    <xf numFmtId="0" fontId="9" fillId="24" borderId="65" xfId="0" applyFont="1" applyFill="1" applyBorder="1" applyAlignment="1">
      <alignment horizontal="center" vertical="center"/>
    </xf>
    <xf numFmtId="0" fontId="9" fillId="24" borderId="66" xfId="0" quotePrefix="1" applyFont="1" applyFill="1" applyBorder="1" applyAlignment="1">
      <alignment horizontal="center" vertical="center"/>
    </xf>
    <xf numFmtId="0" fontId="9" fillId="24" borderId="48" xfId="0" applyNumberFormat="1" applyFont="1" applyFill="1" applyBorder="1" applyAlignment="1" applyProtection="1">
      <alignment horizontal="center" vertical="center"/>
    </xf>
    <xf numFmtId="0" fontId="9" fillId="24" borderId="21" xfId="0" applyNumberFormat="1" applyFont="1" applyFill="1" applyBorder="1" applyAlignment="1" applyProtection="1">
      <alignment horizontal="center" vertical="center"/>
    </xf>
    <xf numFmtId="0" fontId="8" fillId="24" borderId="0" xfId="0" applyNumberFormat="1" applyFont="1" applyFill="1" applyBorder="1" applyAlignment="1" applyProtection="1">
      <alignment horizontal="center" vertical="center"/>
    </xf>
    <xf numFmtId="0" fontId="8" fillId="24" borderId="0" xfId="38" applyFont="1" applyFill="1" applyBorder="1"/>
    <xf numFmtId="0" fontId="8" fillId="25" borderId="21" xfId="38" applyFont="1" applyFill="1" applyBorder="1" applyAlignment="1">
      <alignment horizontal="center"/>
    </xf>
    <xf numFmtId="0" fontId="9" fillId="25" borderId="21" xfId="38" applyFont="1" applyFill="1" applyBorder="1" applyAlignment="1">
      <alignment horizontal="center" vertical="center"/>
    </xf>
    <xf numFmtId="1" fontId="9" fillId="25" borderId="21" xfId="38" applyNumberFormat="1" applyFont="1" applyFill="1" applyBorder="1" applyAlignment="1">
      <alignment horizontal="center" vertical="center"/>
    </xf>
    <xf numFmtId="1" fontId="9" fillId="25" borderId="49" xfId="0" quotePrefix="1" applyNumberFormat="1" applyFont="1" applyFill="1" applyBorder="1" applyAlignment="1">
      <alignment horizontal="center" vertical="center"/>
    </xf>
    <xf numFmtId="0" fontId="9" fillId="25" borderId="49" xfId="0" quotePrefix="1" applyNumberFormat="1" applyFont="1" applyFill="1" applyBorder="1" applyAlignment="1">
      <alignment horizontal="center" vertical="center"/>
    </xf>
    <xf numFmtId="0" fontId="9" fillId="25" borderId="48" xfId="0" applyNumberFormat="1" applyFont="1" applyFill="1" applyBorder="1" applyAlignment="1" applyProtection="1">
      <alignment horizontal="center" vertical="center"/>
    </xf>
    <xf numFmtId="0" fontId="9" fillId="25" borderId="21" xfId="0" applyNumberFormat="1" applyFont="1" applyFill="1" applyBorder="1" applyAlignment="1" applyProtection="1">
      <alignment horizontal="center" vertical="center"/>
    </xf>
    <xf numFmtId="0" fontId="8" fillId="24" borderId="0" xfId="38" quotePrefix="1" applyFont="1" applyFill="1" applyBorder="1" applyAlignment="1">
      <alignment horizontal="left"/>
    </xf>
    <xf numFmtId="0" fontId="8" fillId="27" borderId="21" xfId="0" applyFont="1" applyFill="1" applyBorder="1" applyAlignment="1">
      <alignment horizontal="center"/>
    </xf>
    <xf numFmtId="0" fontId="9" fillId="27" borderId="42" xfId="0" quotePrefix="1" applyFont="1" applyFill="1" applyBorder="1" applyAlignment="1">
      <alignment horizontal="center" vertical="center"/>
    </xf>
    <xf numFmtId="0" fontId="9" fillId="27" borderId="21" xfId="0" applyFont="1" applyFill="1" applyBorder="1" applyAlignment="1">
      <alignment horizontal="center" vertical="center"/>
    </xf>
    <xf numFmtId="0" fontId="9" fillId="27" borderId="48" xfId="0" applyFont="1" applyFill="1" applyBorder="1" applyAlignment="1">
      <alignment horizontal="center" vertical="center"/>
    </xf>
    <xf numFmtId="0" fontId="9" fillId="27" borderId="21" xfId="0" quotePrefix="1" applyNumberFormat="1" applyFont="1" applyFill="1" applyBorder="1" applyAlignment="1">
      <alignment horizontal="center" vertical="center"/>
    </xf>
    <xf numFmtId="1" fontId="9" fillId="27" borderId="21" xfId="0" quotePrefix="1" applyNumberFormat="1" applyFont="1" applyFill="1" applyBorder="1" applyAlignment="1">
      <alignment horizontal="center" vertical="center"/>
    </xf>
    <xf numFmtId="0" fontId="9" fillId="27" borderId="21" xfId="0" quotePrefix="1" applyFont="1" applyFill="1" applyBorder="1" applyAlignment="1">
      <alignment horizontal="center" vertical="center"/>
    </xf>
    <xf numFmtId="0" fontId="8" fillId="27" borderId="0" xfId="0" applyFont="1" applyFill="1"/>
    <xf numFmtId="0" fontId="9" fillId="26" borderId="48" xfId="0" applyFont="1" applyFill="1" applyBorder="1" applyAlignment="1">
      <alignment horizontal="left" wrapText="1"/>
    </xf>
    <xf numFmtId="16" fontId="8" fillId="24" borderId="77" xfId="0" applyNumberFormat="1" applyFont="1" applyFill="1" applyBorder="1" applyAlignment="1">
      <alignment vertical="center"/>
    </xf>
    <xf numFmtId="16" fontId="8" fillId="24" borderId="10" xfId="0" applyNumberFormat="1" applyFont="1" applyFill="1" applyBorder="1" applyAlignment="1">
      <alignment horizontal="left" vertical="top" wrapText="1"/>
    </xf>
    <xf numFmtId="16" fontId="8" fillId="27" borderId="58" xfId="0" applyNumberFormat="1" applyFont="1" applyFill="1" applyBorder="1" applyAlignment="1">
      <alignment horizontal="left"/>
    </xf>
    <xf numFmtId="0" fontId="40" fillId="24" borderId="0" xfId="0" applyFont="1" applyFill="1" applyBorder="1" applyAlignment="1">
      <alignment horizontal="left" vertical="center" wrapText="1"/>
    </xf>
    <xf numFmtId="165" fontId="9" fillId="24" borderId="39" xfId="0" applyNumberFormat="1" applyFont="1" applyFill="1" applyBorder="1" applyAlignment="1">
      <alignment horizontal="center" vertical="center" wrapText="1"/>
    </xf>
    <xf numFmtId="0" fontId="9" fillId="24" borderId="28" xfId="0" applyFont="1" applyFill="1" applyBorder="1" applyAlignment="1">
      <alignment horizontal="center" vertical="center" wrapText="1"/>
    </xf>
    <xf numFmtId="0" fontId="9" fillId="24" borderId="43" xfId="0" applyFont="1" applyFill="1" applyBorder="1" applyAlignment="1">
      <alignment horizontal="center" vertical="center" wrapText="1"/>
    </xf>
    <xf numFmtId="0" fontId="9" fillId="24" borderId="43" xfId="0" quotePrefix="1" applyFont="1" applyFill="1" applyBorder="1" applyAlignment="1">
      <alignment horizontal="center" vertical="center" wrapText="1"/>
    </xf>
    <xf numFmtId="0" fontId="8" fillId="24" borderId="29" xfId="0" quotePrefix="1" applyFont="1" applyFill="1" applyBorder="1" applyAlignment="1">
      <alignment horizontal="center" vertical="center" wrapText="1"/>
    </xf>
    <xf numFmtId="0" fontId="8" fillId="24" borderId="37" xfId="0" applyFont="1" applyFill="1" applyBorder="1" applyAlignment="1">
      <alignment wrapText="1"/>
    </xf>
    <xf numFmtId="16" fontId="8" fillId="26" borderId="58" xfId="0" applyNumberFormat="1" applyFont="1" applyFill="1" applyBorder="1" applyAlignment="1">
      <alignment horizontal="left" wrapText="1"/>
    </xf>
    <xf numFmtId="16" fontId="9" fillId="24" borderId="26" xfId="0" applyNumberFormat="1" applyFont="1" applyFill="1" applyBorder="1" applyAlignment="1"/>
    <xf numFmtId="16" fontId="8" fillId="24" borderId="17" xfId="0" applyNumberFormat="1" applyFont="1" applyFill="1" applyBorder="1" applyAlignment="1">
      <alignment horizontal="left" vertical="top" wrapText="1"/>
    </xf>
    <xf numFmtId="16" fontId="8" fillId="24" borderId="77" xfId="0" applyNumberFormat="1" applyFont="1" applyFill="1" applyBorder="1" applyAlignment="1">
      <alignment horizontal="left" vertical="top" wrapText="1"/>
    </xf>
    <xf numFmtId="16" fontId="8" fillId="24" borderId="17" xfId="0" applyNumberFormat="1" applyFont="1" applyFill="1" applyBorder="1" applyAlignment="1">
      <alignment horizontal="left" vertical="center"/>
    </xf>
    <xf numFmtId="16" fontId="8" fillId="24" borderId="10" xfId="0" applyNumberFormat="1" applyFont="1" applyFill="1" applyBorder="1" applyAlignment="1">
      <alignment horizontal="left" vertical="center"/>
    </xf>
    <xf numFmtId="16" fontId="8" fillId="24" borderId="77" xfId="0" applyNumberFormat="1" applyFont="1" applyFill="1" applyBorder="1" applyAlignment="1">
      <alignment horizontal="left" vertical="center"/>
    </xf>
    <xf numFmtId="0" fontId="53" fillId="24" borderId="58" xfId="0" applyFont="1" applyFill="1" applyBorder="1" applyAlignment="1">
      <alignment horizontal="center" vertical="center" textRotation="90" wrapText="1"/>
    </xf>
    <xf numFmtId="0" fontId="8" fillId="24" borderId="44" xfId="38" applyFont="1" applyFill="1" applyBorder="1" applyAlignment="1">
      <alignment horizontal="left"/>
    </xf>
    <xf numFmtId="0" fontId="9" fillId="24" borderId="58" xfId="38" applyFont="1" applyFill="1" applyBorder="1"/>
    <xf numFmtId="0" fontId="8" fillId="24" borderId="53" xfId="38" applyFont="1" applyFill="1" applyBorder="1"/>
    <xf numFmtId="0" fontId="8" fillId="24" borderId="54" xfId="38" applyFont="1" applyFill="1" applyBorder="1"/>
    <xf numFmtId="0" fontId="8" fillId="24" borderId="55" xfId="38" applyFont="1" applyFill="1" applyBorder="1"/>
    <xf numFmtId="0" fontId="9" fillId="24" borderId="42" xfId="0" quotePrefix="1" applyFont="1" applyFill="1" applyBorder="1" applyAlignment="1">
      <alignment horizontal="center" vertical="center" wrapText="1"/>
    </xf>
    <xf numFmtId="0" fontId="9" fillId="24" borderId="48" xfId="0" applyFont="1" applyFill="1" applyBorder="1" applyAlignment="1">
      <alignment horizontal="center" vertical="center" wrapText="1"/>
    </xf>
    <xf numFmtId="0" fontId="9" fillId="24" borderId="41" xfId="0" quotePrefix="1" applyNumberFormat="1" applyFont="1" applyFill="1" applyBorder="1" applyAlignment="1">
      <alignment horizontal="center" vertical="center" wrapText="1"/>
    </xf>
    <xf numFmtId="0" fontId="9" fillId="24" borderId="65" xfId="0" quotePrefix="1" applyNumberFormat="1" applyFont="1" applyFill="1" applyBorder="1" applyAlignment="1">
      <alignment horizontal="center" vertical="center" wrapText="1"/>
    </xf>
    <xf numFmtId="0" fontId="9" fillId="24" borderId="66" xfId="0" applyNumberFormat="1" applyFont="1" applyFill="1" applyBorder="1" applyAlignment="1">
      <alignment horizontal="center" vertical="center" wrapText="1"/>
    </xf>
    <xf numFmtId="0" fontId="9" fillId="24" borderId="67" xfId="0" quotePrefix="1" applyNumberFormat="1" applyFont="1" applyFill="1" applyBorder="1" applyAlignment="1">
      <alignment horizontal="center" vertical="center" wrapText="1"/>
    </xf>
    <xf numFmtId="0" fontId="9" fillId="24" borderId="41" xfId="0" applyNumberFormat="1" applyFont="1" applyFill="1" applyBorder="1" applyAlignment="1">
      <alignment horizontal="center" vertical="center" wrapText="1"/>
    </xf>
    <xf numFmtId="0" fontId="9" fillId="24" borderId="78" xfId="0" applyNumberFormat="1" applyFont="1" applyFill="1" applyBorder="1" applyAlignment="1">
      <alignment horizontal="center" vertical="center" wrapText="1"/>
    </xf>
    <xf numFmtId="0" fontId="9" fillId="24" borderId="78" xfId="0" quotePrefix="1" applyNumberFormat="1" applyFont="1" applyFill="1" applyBorder="1" applyAlignment="1">
      <alignment horizontal="center" vertical="center" wrapText="1"/>
    </xf>
    <xf numFmtId="0" fontId="9" fillId="24" borderId="65" xfId="0" applyNumberFormat="1" applyFont="1" applyFill="1" applyBorder="1" applyAlignment="1">
      <alignment horizontal="center" vertical="center" wrapText="1"/>
    </xf>
    <xf numFmtId="0" fontId="9" fillId="24" borderId="30" xfId="0" applyFont="1" applyFill="1" applyBorder="1" applyAlignment="1">
      <alignment horizontal="center" vertical="center"/>
    </xf>
    <xf numFmtId="0" fontId="9" fillId="24" borderId="30" xfId="0" quotePrefix="1" applyFont="1" applyFill="1" applyBorder="1" applyAlignment="1">
      <alignment horizontal="center" vertical="center"/>
    </xf>
    <xf numFmtId="0" fontId="38" fillId="24" borderId="16" xfId="39" applyFont="1" applyFill="1" applyBorder="1" applyAlignment="1">
      <alignment horizontal="center"/>
    </xf>
    <xf numFmtId="16" fontId="8" fillId="24" borderId="10" xfId="0" applyNumberFormat="1" applyFont="1" applyFill="1" applyBorder="1" applyAlignment="1">
      <alignment vertical="center"/>
    </xf>
    <xf numFmtId="0" fontId="8" fillId="24" borderId="34" xfId="0" applyFont="1" applyFill="1" applyBorder="1" applyAlignment="1">
      <alignment horizontal="left" wrapText="1"/>
    </xf>
    <xf numFmtId="0" fontId="8" fillId="24" borderId="30" xfId="0" applyFont="1" applyFill="1" applyBorder="1" applyAlignment="1">
      <alignment horizontal="center" vertical="center"/>
    </xf>
    <xf numFmtId="0" fontId="9" fillId="24" borderId="79" xfId="0" quotePrefix="1" applyNumberFormat="1" applyFont="1" applyFill="1" applyBorder="1" applyAlignment="1">
      <alignment horizontal="center" vertical="center"/>
    </xf>
    <xf numFmtId="0" fontId="9" fillId="24" borderId="14" xfId="0" applyNumberFormat="1" applyFont="1" applyFill="1" applyBorder="1" applyAlignment="1">
      <alignment horizontal="center" vertical="center"/>
    </xf>
    <xf numFmtId="0" fontId="9" fillId="24" borderId="15" xfId="0" quotePrefix="1" applyNumberFormat="1" applyFont="1" applyFill="1" applyBorder="1" applyAlignment="1">
      <alignment horizontal="center" vertical="center"/>
    </xf>
    <xf numFmtId="0" fontId="9" fillId="24" borderId="10" xfId="0" quotePrefix="1" applyNumberFormat="1" applyFont="1" applyFill="1" applyBorder="1" applyAlignment="1">
      <alignment horizontal="center" vertical="center"/>
    </xf>
    <xf numFmtId="0" fontId="9" fillId="24" borderId="30" xfId="0" applyNumberFormat="1" applyFont="1" applyFill="1" applyBorder="1" applyAlignment="1">
      <alignment horizontal="center" vertical="center"/>
    </xf>
    <xf numFmtId="16" fontId="8" fillId="24" borderId="17" xfId="0" applyNumberFormat="1" applyFont="1" applyFill="1" applyBorder="1" applyAlignment="1">
      <alignment vertical="center"/>
    </xf>
    <xf numFmtId="0" fontId="8" fillId="24" borderId="17" xfId="0" applyFont="1" applyFill="1" applyBorder="1" applyAlignment="1">
      <alignment horizontal="center" vertical="center"/>
    </xf>
    <xf numFmtId="0" fontId="9" fillId="24" borderId="23" xfId="0" quotePrefix="1" applyNumberFormat="1" applyFont="1" applyFill="1" applyBorder="1" applyAlignment="1">
      <alignment horizontal="center" vertical="center"/>
    </xf>
    <xf numFmtId="0" fontId="9" fillId="24" borderId="30" xfId="0" quotePrefix="1" applyNumberFormat="1" applyFont="1" applyFill="1" applyBorder="1" applyAlignment="1">
      <alignment horizontal="center" vertical="center"/>
    </xf>
    <xf numFmtId="0" fontId="9" fillId="24" borderId="17" xfId="0" quotePrefix="1" applyNumberFormat="1" applyFont="1" applyFill="1" applyBorder="1" applyAlignment="1">
      <alignment horizontal="center" vertical="center"/>
    </xf>
    <xf numFmtId="0" fontId="9" fillId="24" borderId="39" xfId="0" quotePrefix="1" applyNumberFormat="1" applyFont="1" applyFill="1" applyBorder="1" applyAlignment="1">
      <alignment horizontal="center" vertical="center"/>
    </xf>
    <xf numFmtId="16" fontId="8" fillId="24" borderId="21" xfId="0" applyNumberFormat="1" applyFont="1" applyFill="1" applyBorder="1" applyAlignment="1">
      <alignment horizontal="left" vertical="top" wrapText="1"/>
    </xf>
    <xf numFmtId="0" fontId="9" fillId="24" borderId="41" xfId="0" applyFont="1" applyFill="1" applyBorder="1" applyAlignment="1">
      <alignment horizontal="left" vertical="center" wrapText="1"/>
    </xf>
    <xf numFmtId="0" fontId="9" fillId="24" borderId="17" xfId="0" quotePrefix="1" applyNumberFormat="1" applyFont="1" applyFill="1" applyBorder="1" applyAlignment="1">
      <alignment horizontal="center" vertical="center" wrapText="1"/>
    </xf>
    <xf numFmtId="0" fontId="8" fillId="24" borderId="20" xfId="0" applyFont="1" applyFill="1" applyBorder="1" applyAlignment="1">
      <alignment wrapText="1"/>
    </xf>
    <xf numFmtId="0" fontId="40" fillId="24" borderId="0" xfId="0" applyFont="1" applyFill="1" applyBorder="1" applyAlignment="1">
      <alignment horizontal="center" vertical="center"/>
    </xf>
    <xf numFmtId="0" fontId="9" fillId="24" borderId="30" xfId="0" applyFont="1" applyFill="1" applyBorder="1" applyAlignment="1">
      <alignment horizontal="center" vertical="center"/>
    </xf>
    <xf numFmtId="0" fontId="9" fillId="24" borderId="22" xfId="0" quotePrefix="1" applyFont="1" applyFill="1" applyBorder="1" applyAlignment="1">
      <alignment horizontal="center" vertical="center"/>
    </xf>
    <xf numFmtId="0" fontId="9" fillId="24" borderId="23" xfId="0" applyFont="1" applyFill="1" applyBorder="1" applyAlignment="1">
      <alignment horizontal="center" vertical="center"/>
    </xf>
    <xf numFmtId="0" fontId="9" fillId="26" borderId="30" xfId="0" quotePrefix="1" applyFont="1" applyFill="1" applyBorder="1" applyAlignment="1">
      <alignment horizontal="center" vertical="center"/>
    </xf>
    <xf numFmtId="0" fontId="9" fillId="24" borderId="33" xfId="0" applyFont="1" applyFill="1" applyBorder="1" applyAlignment="1">
      <alignment horizontal="center" vertical="center"/>
    </xf>
    <xf numFmtId="0" fontId="9" fillId="24" borderId="22" xfId="0" applyFont="1" applyFill="1" applyBorder="1" applyAlignment="1">
      <alignment horizontal="center" vertical="center"/>
    </xf>
    <xf numFmtId="0" fontId="9" fillId="26" borderId="30" xfId="0" applyFont="1" applyFill="1" applyBorder="1" applyAlignment="1">
      <alignment horizontal="center" vertical="center"/>
    </xf>
    <xf numFmtId="0" fontId="9" fillId="24" borderId="30" xfId="0" quotePrefix="1" applyFont="1" applyFill="1" applyBorder="1" applyAlignment="1">
      <alignment horizontal="center" vertical="center"/>
    </xf>
    <xf numFmtId="0" fontId="9" fillId="24" borderId="33" xfId="0" quotePrefix="1" applyFont="1" applyFill="1" applyBorder="1" applyAlignment="1">
      <alignment horizontal="center" vertical="center"/>
    </xf>
    <xf numFmtId="1" fontId="9" fillId="26" borderId="30" xfId="0" quotePrefix="1" applyNumberFormat="1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40" fillId="24" borderId="17" xfId="0" applyFont="1" applyFill="1" applyBorder="1" applyAlignment="1">
      <alignment horizontal="center"/>
    </xf>
    <xf numFmtId="0" fontId="40" fillId="24" borderId="17" xfId="0" applyFont="1" applyFill="1" applyBorder="1"/>
    <xf numFmtId="0" fontId="8" fillId="24" borderId="32" xfId="0" applyFont="1" applyFill="1" applyBorder="1" applyAlignment="1">
      <alignment horizontal="left" wrapText="1"/>
    </xf>
    <xf numFmtId="0" fontId="8" fillId="24" borderId="19" xfId="0" applyFont="1" applyFill="1" applyBorder="1" applyAlignment="1">
      <alignment horizontal="center"/>
    </xf>
    <xf numFmtId="0" fontId="8" fillId="24" borderId="16" xfId="0" applyFont="1" applyFill="1" applyBorder="1" applyAlignment="1">
      <alignment horizontal="center"/>
    </xf>
    <xf numFmtId="0" fontId="8" fillId="24" borderId="20" xfId="0" applyFont="1" applyFill="1" applyBorder="1" applyAlignment="1">
      <alignment horizontal="center"/>
    </xf>
    <xf numFmtId="0" fontId="9" fillId="24" borderId="1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0" fontId="9" fillId="24" borderId="20" xfId="0" applyFont="1" applyFill="1" applyBorder="1" applyAlignment="1">
      <alignment horizontal="center"/>
    </xf>
    <xf numFmtId="0" fontId="9" fillId="24" borderId="17" xfId="0" applyFont="1" applyFill="1" applyBorder="1" applyAlignment="1">
      <alignment horizontal="center"/>
    </xf>
    <xf numFmtId="0" fontId="9" fillId="26" borderId="17" xfId="0" applyFont="1" applyFill="1" applyBorder="1" applyAlignment="1">
      <alignment horizontal="center"/>
    </xf>
    <xf numFmtId="0" fontId="9" fillId="24" borderId="32" xfId="0" quotePrefix="1" applyFont="1" applyFill="1" applyBorder="1" applyAlignment="1">
      <alignment horizontal="center" vertical="center"/>
    </xf>
    <xf numFmtId="0" fontId="8" fillId="24" borderId="28" xfId="0" applyNumberFormat="1" applyFont="1" applyFill="1" applyBorder="1" applyAlignment="1">
      <alignment horizontal="center"/>
    </xf>
    <xf numFmtId="0" fontId="8" fillId="24" borderId="34" xfId="0" applyNumberFormat="1" applyFont="1" applyFill="1" applyBorder="1" applyAlignment="1">
      <alignment horizontal="center"/>
    </xf>
    <xf numFmtId="0" fontId="59" fillId="26" borderId="30" xfId="0" applyNumberFormat="1" applyFont="1" applyFill="1" applyBorder="1" applyAlignment="1">
      <alignment horizontal="center"/>
    </xf>
    <xf numFmtId="0" fontId="8" fillId="24" borderId="38" xfId="0" quotePrefix="1" applyFont="1" applyFill="1" applyBorder="1" applyAlignment="1">
      <alignment horizontal="center"/>
    </xf>
    <xf numFmtId="0" fontId="8" fillId="24" borderId="39" xfId="0" quotePrefix="1" applyFont="1" applyFill="1" applyBorder="1" applyAlignment="1">
      <alignment horizontal="center"/>
    </xf>
    <xf numFmtId="0" fontId="59" fillId="26" borderId="17" xfId="0" quotePrefix="1" applyNumberFormat="1" applyFont="1" applyFill="1" applyBorder="1" applyAlignment="1">
      <alignment horizontal="center"/>
    </xf>
    <xf numFmtId="0" fontId="59" fillId="26" borderId="17" xfId="0" applyFont="1" applyFill="1" applyBorder="1" applyAlignment="1">
      <alignment horizontal="center"/>
    </xf>
    <xf numFmtId="0" fontId="8" fillId="24" borderId="16" xfId="0" quotePrefix="1" applyFont="1" applyFill="1" applyBorder="1" applyAlignment="1">
      <alignment horizontal="center"/>
    </xf>
    <xf numFmtId="0" fontId="8" fillId="24" borderId="39" xfId="0" applyFont="1" applyFill="1" applyBorder="1" applyAlignment="1">
      <alignment horizontal="center"/>
    </xf>
    <xf numFmtId="0" fontId="8" fillId="24" borderId="19" xfId="0" quotePrefix="1" applyFont="1" applyFill="1" applyBorder="1" applyAlignment="1">
      <alignment horizontal="center"/>
    </xf>
    <xf numFmtId="1" fontId="59" fillId="26" borderId="17" xfId="0" quotePrefix="1" applyNumberFormat="1" applyFont="1" applyFill="1" applyBorder="1" applyAlignment="1">
      <alignment horizontal="center"/>
    </xf>
    <xf numFmtId="0" fontId="59" fillId="26" borderId="17" xfId="0" quotePrefix="1" applyFont="1" applyFill="1" applyBorder="1" applyAlignment="1">
      <alignment horizontal="center"/>
    </xf>
    <xf numFmtId="0" fontId="9" fillId="24" borderId="16" xfId="0" quotePrefix="1" applyFont="1" applyFill="1" applyBorder="1" applyAlignment="1">
      <alignment horizontal="center"/>
    </xf>
    <xf numFmtId="0" fontId="9" fillId="26" borderId="17" xfId="0" quotePrefix="1" applyFont="1" applyFill="1" applyBorder="1" applyAlignment="1">
      <alignment horizontal="center"/>
    </xf>
    <xf numFmtId="0" fontId="8" fillId="26" borderId="17" xfId="0" applyFont="1" applyFill="1" applyBorder="1" applyAlignment="1">
      <alignment horizontal="center"/>
    </xf>
    <xf numFmtId="0" fontId="9" fillId="24" borderId="28" xfId="0" applyNumberFormat="1" applyFont="1" applyFill="1" applyBorder="1" applyAlignment="1">
      <alignment horizontal="center"/>
    </xf>
    <xf numFmtId="0" fontId="9" fillId="24" borderId="34" xfId="0" applyNumberFormat="1" applyFont="1" applyFill="1" applyBorder="1" applyAlignment="1">
      <alignment horizontal="center"/>
    </xf>
    <xf numFmtId="0" fontId="9" fillId="24" borderId="38" xfId="0" quotePrefix="1" applyFont="1" applyFill="1" applyBorder="1" applyAlignment="1">
      <alignment horizontal="center"/>
    </xf>
    <xf numFmtId="0" fontId="9" fillId="24" borderId="39" xfId="0" quotePrefix="1" applyFont="1" applyFill="1" applyBorder="1" applyAlignment="1">
      <alignment horizontal="center"/>
    </xf>
    <xf numFmtId="0" fontId="9" fillId="24" borderId="39" xfId="0" applyFont="1" applyFill="1" applyBorder="1" applyAlignment="1">
      <alignment horizontal="center"/>
    </xf>
    <xf numFmtId="0" fontId="9" fillId="24" borderId="19" xfId="0" quotePrefix="1" applyFont="1" applyFill="1" applyBorder="1" applyAlignment="1">
      <alignment horizontal="center"/>
    </xf>
    <xf numFmtId="0" fontId="9" fillId="24" borderId="33" xfId="0" applyFont="1" applyFill="1" applyBorder="1" applyAlignment="1">
      <alignment horizontal="center"/>
    </xf>
    <xf numFmtId="0" fontId="9" fillId="24" borderId="20" xfId="0" quotePrefix="1" applyFont="1" applyFill="1" applyBorder="1" applyAlignment="1">
      <alignment horizontal="center"/>
    </xf>
    <xf numFmtId="0" fontId="9" fillId="24" borderId="40" xfId="0" quotePrefix="1" applyFont="1" applyFill="1" applyBorder="1" applyAlignment="1">
      <alignment horizontal="center"/>
    </xf>
    <xf numFmtId="0" fontId="9" fillId="24" borderId="17" xfId="0" applyFont="1" applyFill="1" applyBorder="1"/>
    <xf numFmtId="0" fontId="9" fillId="24" borderId="32" xfId="0" applyFont="1" applyFill="1" applyBorder="1" applyAlignment="1">
      <alignment horizontal="center"/>
    </xf>
    <xf numFmtId="0" fontId="60" fillId="24" borderId="17" xfId="0" applyFont="1" applyFill="1" applyBorder="1" applyAlignment="1">
      <alignment horizontal="center" vertical="center" wrapText="1"/>
    </xf>
    <xf numFmtId="0" fontId="9" fillId="24" borderId="40" xfId="0" applyFont="1" applyFill="1" applyBorder="1" applyAlignment="1">
      <alignment horizontal="center"/>
    </xf>
    <xf numFmtId="0" fontId="8" fillId="24" borderId="39" xfId="0" applyFont="1" applyFill="1" applyBorder="1" applyAlignment="1">
      <alignment horizontal="left" vertical="top" wrapText="1"/>
    </xf>
    <xf numFmtId="0" fontId="8" fillId="24" borderId="33" xfId="0" applyFont="1" applyFill="1" applyBorder="1" applyAlignment="1">
      <alignment horizontal="center"/>
    </xf>
    <xf numFmtId="0" fontId="8" fillId="24" borderId="19" xfId="0" quotePrefix="1" applyNumberFormat="1" applyFont="1" applyFill="1" applyBorder="1" applyAlignment="1">
      <alignment horizontal="center"/>
    </xf>
    <xf numFmtId="0" fontId="8" fillId="24" borderId="16" xfId="0" applyNumberFormat="1" applyFont="1" applyFill="1" applyBorder="1" applyAlignment="1">
      <alignment horizontal="center"/>
    </xf>
    <xf numFmtId="0" fontId="8" fillId="24" borderId="20" xfId="0" quotePrefix="1" applyNumberFormat="1" applyFont="1" applyFill="1" applyBorder="1" applyAlignment="1">
      <alignment horizontal="center"/>
    </xf>
    <xf numFmtId="0" fontId="8" fillId="24" borderId="28" xfId="0" applyFont="1" applyFill="1" applyBorder="1" applyAlignment="1">
      <alignment horizontal="center"/>
    </xf>
    <xf numFmtId="0" fontId="8" fillId="24" borderId="31" xfId="0" applyNumberFormat="1" applyFont="1" applyFill="1" applyBorder="1" applyAlignment="1">
      <alignment horizontal="center"/>
    </xf>
    <xf numFmtId="0" fontId="8" fillId="24" borderId="38" xfId="0" applyFont="1" applyFill="1" applyBorder="1" applyAlignment="1">
      <alignment horizontal="center"/>
    </xf>
    <xf numFmtId="0" fontId="8" fillId="24" borderId="31" xfId="0" applyFont="1" applyFill="1" applyBorder="1" applyAlignment="1">
      <alignment horizontal="center"/>
    </xf>
    <xf numFmtId="0" fontId="8" fillId="24" borderId="30" xfId="0" applyFont="1" applyFill="1" applyBorder="1" applyAlignment="1">
      <alignment horizontal="center"/>
    </xf>
    <xf numFmtId="16" fontId="8" fillId="24" borderId="29" xfId="0" quotePrefix="1" applyNumberFormat="1" applyFont="1" applyFill="1" applyBorder="1" applyAlignment="1">
      <alignment horizontal="center"/>
    </xf>
    <xf numFmtId="0" fontId="9" fillId="26" borderId="30" xfId="0" applyNumberFormat="1" applyFont="1" applyFill="1" applyBorder="1" applyAlignment="1">
      <alignment horizontal="center"/>
    </xf>
    <xf numFmtId="0" fontId="8" fillId="26" borderId="30" xfId="0" applyFont="1" applyFill="1" applyBorder="1" applyAlignment="1">
      <alignment horizontal="center"/>
    </xf>
    <xf numFmtId="16" fontId="40" fillId="24" borderId="0" xfId="0" quotePrefix="1" applyNumberFormat="1" applyFont="1" applyFill="1" applyBorder="1" applyAlignment="1">
      <alignment horizontal="center"/>
    </xf>
    <xf numFmtId="16" fontId="8" fillId="24" borderId="17" xfId="0" quotePrefix="1" applyNumberFormat="1" applyFont="1" applyFill="1" applyBorder="1" applyAlignment="1">
      <alignment horizontal="center"/>
    </xf>
    <xf numFmtId="0" fontId="9" fillId="24" borderId="31" xfId="0" applyNumberFormat="1" applyFont="1" applyFill="1" applyBorder="1" applyAlignment="1">
      <alignment horizontal="center"/>
    </xf>
    <xf numFmtId="0" fontId="9" fillId="24" borderId="28" xfId="0" applyFont="1" applyFill="1" applyBorder="1" applyAlignment="1">
      <alignment horizontal="center"/>
    </xf>
    <xf numFmtId="0" fontId="8" fillId="24" borderId="16" xfId="0" applyFont="1" applyFill="1" applyBorder="1" applyAlignment="1">
      <alignment vertical="center" wrapText="1"/>
    </xf>
    <xf numFmtId="0" fontId="8" fillId="24" borderId="20" xfId="0" quotePrefix="1" applyFont="1" applyFill="1" applyBorder="1" applyAlignment="1">
      <alignment horizontal="center"/>
    </xf>
    <xf numFmtId="0" fontId="8" fillId="24" borderId="28" xfId="0" applyFont="1" applyFill="1" applyBorder="1" applyAlignment="1">
      <alignment wrapText="1"/>
    </xf>
    <xf numFmtId="0" fontId="8" fillId="24" borderId="28" xfId="0" quotePrefix="1" applyFont="1" applyFill="1" applyBorder="1" applyAlignment="1">
      <alignment horizontal="center"/>
    </xf>
    <xf numFmtId="0" fontId="8" fillId="24" borderId="22" xfId="0" quotePrefix="1" applyFont="1" applyFill="1" applyBorder="1" applyAlignment="1">
      <alignment horizontal="center"/>
    </xf>
    <xf numFmtId="0" fontId="8" fillId="24" borderId="43" xfId="0" applyFont="1" applyFill="1" applyBorder="1" applyAlignment="1">
      <alignment horizontal="center"/>
    </xf>
    <xf numFmtId="0" fontId="60" fillId="24" borderId="30" xfId="0" applyFont="1" applyFill="1" applyBorder="1" applyAlignment="1">
      <alignment horizontal="center" vertical="center" wrapText="1"/>
    </xf>
    <xf numFmtId="0" fontId="9" fillId="24" borderId="22" xfId="0" quotePrefix="1" applyFont="1" applyFill="1" applyBorder="1" applyAlignment="1">
      <alignment horizontal="center"/>
    </xf>
    <xf numFmtId="0" fontId="9" fillId="24" borderId="43" xfId="0" applyFont="1" applyFill="1" applyBorder="1" applyAlignment="1">
      <alignment horizontal="center"/>
    </xf>
    <xf numFmtId="0" fontId="9" fillId="26" borderId="30" xfId="0" quotePrefix="1" applyFont="1" applyFill="1" applyBorder="1" applyAlignment="1">
      <alignment horizontal="center"/>
    </xf>
    <xf numFmtId="1" fontId="59" fillId="26" borderId="30" xfId="0" quotePrefix="1" applyNumberFormat="1" applyFont="1" applyFill="1" applyBorder="1" applyAlignment="1">
      <alignment horizontal="center"/>
    </xf>
    <xf numFmtId="0" fontId="59" fillId="26" borderId="30" xfId="0" quotePrefix="1" applyFont="1" applyFill="1" applyBorder="1" applyAlignment="1">
      <alignment horizontal="center"/>
    </xf>
    <xf numFmtId="0" fontId="8" fillId="24" borderId="77" xfId="0" applyFont="1" applyFill="1" applyBorder="1" applyAlignment="1">
      <alignment horizontal="center"/>
    </xf>
    <xf numFmtId="0" fontId="59" fillId="26" borderId="17" xfId="0" quotePrefix="1" applyFont="1" applyFill="1" applyBorder="1" applyAlignment="1">
      <alignment horizontal="center" vertical="center"/>
    </xf>
    <xf numFmtId="0" fontId="8" fillId="24" borderId="34" xfId="0" applyFont="1" applyFill="1" applyBorder="1" applyAlignment="1">
      <alignment wrapText="1"/>
    </xf>
    <xf numFmtId="0" fontId="8" fillId="24" borderId="31" xfId="0" applyFont="1" applyFill="1" applyBorder="1" applyAlignment="1">
      <alignment horizontal="left" wrapText="1"/>
    </xf>
    <xf numFmtId="0" fontId="8" fillId="24" borderId="50" xfId="0" applyFont="1" applyFill="1" applyBorder="1" applyAlignment="1">
      <alignment wrapText="1"/>
    </xf>
    <xf numFmtId="0" fontId="8" fillId="24" borderId="25" xfId="0" applyFont="1" applyFill="1" applyBorder="1" applyAlignment="1">
      <alignment wrapText="1"/>
    </xf>
    <xf numFmtId="0" fontId="8" fillId="24" borderId="38" xfId="0" applyFont="1" applyFill="1" applyBorder="1" applyAlignment="1">
      <alignment wrapText="1"/>
    </xf>
    <xf numFmtId="0" fontId="59" fillId="26" borderId="17" xfId="0" quotePrefix="1" applyNumberFormat="1" applyFont="1" applyFill="1" applyBorder="1" applyAlignment="1">
      <alignment horizontal="center" vertical="center"/>
    </xf>
    <xf numFmtId="1" fontId="59" fillId="26" borderId="17" xfId="0" quotePrefix="1" applyNumberFormat="1" applyFont="1" applyFill="1" applyBorder="1" applyAlignment="1">
      <alignment horizontal="center" vertical="center"/>
    </xf>
    <xf numFmtId="0" fontId="37" fillId="24" borderId="36" xfId="39" applyNumberFormat="1" applyFont="1" applyFill="1" applyBorder="1" applyAlignment="1">
      <alignment horizontal="center" vertical="center" textRotation="90" wrapText="1"/>
    </xf>
    <xf numFmtId="0" fontId="37" fillId="24" borderId="24" xfId="39" applyNumberFormat="1" applyFont="1" applyFill="1" applyBorder="1" applyAlignment="1">
      <alignment horizontal="center" vertical="center" textRotation="90" wrapText="1"/>
    </xf>
    <xf numFmtId="0" fontId="37" fillId="24" borderId="22" xfId="39" applyNumberFormat="1" applyFont="1" applyFill="1" applyBorder="1" applyAlignment="1">
      <alignment horizontal="center" vertical="center" textRotation="90" wrapText="1"/>
    </xf>
    <xf numFmtId="0" fontId="37" fillId="24" borderId="16" xfId="39" applyNumberFormat="1" applyFont="1" applyFill="1" applyBorder="1" applyAlignment="1">
      <alignment horizontal="center" vertical="center" textRotation="90" wrapText="1"/>
    </xf>
    <xf numFmtId="0" fontId="39" fillId="24" borderId="16" xfId="39" applyNumberFormat="1" applyFont="1" applyFill="1" applyBorder="1" applyAlignment="1">
      <alignment horizontal="center" vertical="center" wrapText="1"/>
    </xf>
    <xf numFmtId="0" fontId="43" fillId="24" borderId="36" xfId="39" applyNumberFormat="1" applyFont="1" applyFill="1" applyBorder="1" applyAlignment="1">
      <alignment horizontal="center" vertical="center" textRotation="90" wrapText="1"/>
    </xf>
    <xf numFmtId="0" fontId="43" fillId="24" borderId="24" xfId="39" applyNumberFormat="1" applyFont="1" applyFill="1" applyBorder="1" applyAlignment="1">
      <alignment horizontal="center" vertical="center" textRotation="90" wrapText="1"/>
    </xf>
    <xf numFmtId="0" fontId="43" fillId="24" borderId="22" xfId="39" applyNumberFormat="1" applyFont="1" applyFill="1" applyBorder="1" applyAlignment="1">
      <alignment horizontal="center" vertical="center" textRotation="90" wrapText="1"/>
    </xf>
    <xf numFmtId="0" fontId="35" fillId="24" borderId="20" xfId="39" applyNumberFormat="1" applyFont="1" applyFill="1" applyBorder="1" applyAlignment="1">
      <alignment horizontal="center" vertical="center"/>
    </xf>
    <xf numFmtId="0" fontId="35" fillId="24" borderId="32" xfId="39" applyNumberFormat="1" applyFont="1" applyFill="1" applyBorder="1" applyAlignment="1">
      <alignment horizontal="center" vertical="center"/>
    </xf>
    <xf numFmtId="0" fontId="35" fillId="24" borderId="19" xfId="39" applyNumberFormat="1" applyFont="1" applyFill="1" applyBorder="1" applyAlignment="1">
      <alignment horizontal="center" vertical="center"/>
    </xf>
    <xf numFmtId="0" fontId="5" fillId="24" borderId="0" xfId="37" applyNumberFormat="1" applyFont="1" applyFill="1" applyBorder="1" applyAlignment="1">
      <alignment horizontal="center" wrapText="1"/>
    </xf>
    <xf numFmtId="0" fontId="43" fillId="24" borderId="0" xfId="37" applyNumberFormat="1" applyFont="1" applyFill="1" applyBorder="1" applyAlignment="1" applyProtection="1">
      <alignment horizontal="right"/>
    </xf>
    <xf numFmtId="0" fontId="7" fillId="24" borderId="0" xfId="37" applyFont="1" applyFill="1" applyAlignment="1">
      <alignment horizontal="center" vertical="center" wrapText="1"/>
    </xf>
    <xf numFmtId="0" fontId="50" fillId="24" borderId="0" xfId="37" applyNumberFormat="1" applyFont="1" applyFill="1" applyBorder="1" applyAlignment="1">
      <alignment horizontal="center" wrapText="1"/>
    </xf>
    <xf numFmtId="0" fontId="52" fillId="24" borderId="0" xfId="37" applyNumberFormat="1" applyFont="1" applyFill="1" applyBorder="1" applyAlignment="1">
      <alignment horizontal="center" vertical="center" wrapText="1"/>
    </xf>
    <xf numFmtId="0" fontId="43" fillId="24" borderId="0" xfId="37" applyNumberFormat="1" applyFont="1" applyFill="1" applyBorder="1" applyAlignment="1" applyProtection="1">
      <alignment horizontal="right" wrapText="1"/>
    </xf>
    <xf numFmtId="0" fontId="3" fillId="24" borderId="0" xfId="0" applyFont="1" applyFill="1" applyBorder="1" applyAlignment="1">
      <alignment horizontal="left" wrapText="1"/>
    </xf>
    <xf numFmtId="0" fontId="43" fillId="24" borderId="0" xfId="46" applyNumberFormat="1" applyFont="1" applyFill="1" applyBorder="1" applyAlignment="1" applyProtection="1">
      <alignment horizontal="right"/>
    </xf>
    <xf numFmtId="0" fontId="7" fillId="24" borderId="31" xfId="47" applyNumberFormat="1" applyFont="1" applyFill="1" applyBorder="1" applyAlignment="1" applyProtection="1">
      <alignment horizontal="left" vertical="top"/>
    </xf>
    <xf numFmtId="0" fontId="49" fillId="24" borderId="0" xfId="39" applyNumberFormat="1" applyFont="1" applyFill="1" applyBorder="1" applyAlignment="1" applyProtection="1">
      <alignment horizontal="left" vertical="top"/>
    </xf>
    <xf numFmtId="0" fontId="43" fillId="24" borderId="0" xfId="39" applyNumberFormat="1" applyFont="1" applyFill="1" applyBorder="1" applyAlignment="1">
      <alignment horizontal="left"/>
    </xf>
    <xf numFmtId="0" fontId="49" fillId="24" borderId="51" xfId="39" applyNumberFormat="1" applyFont="1" applyFill="1" applyBorder="1" applyAlignment="1">
      <alignment horizontal="left" vertical="center" wrapText="1"/>
    </xf>
    <xf numFmtId="0" fontId="49" fillId="24" borderId="0" xfId="39" applyNumberFormat="1" applyFont="1" applyFill="1" applyBorder="1" applyAlignment="1">
      <alignment horizontal="left" vertical="center" wrapText="1"/>
    </xf>
    <xf numFmtId="0" fontId="4" fillId="24" borderId="20" xfId="39" applyNumberFormat="1" applyFont="1" applyFill="1" applyBorder="1" applyAlignment="1">
      <alignment horizontal="center" vertical="center"/>
    </xf>
    <xf numFmtId="0" fontId="4" fillId="24" borderId="32" xfId="39" applyNumberFormat="1" applyFont="1" applyFill="1" applyBorder="1" applyAlignment="1">
      <alignment horizontal="center" vertical="center"/>
    </xf>
    <xf numFmtId="0" fontId="4" fillId="24" borderId="19" xfId="39" applyNumberFormat="1" applyFont="1" applyFill="1" applyBorder="1" applyAlignment="1">
      <alignment horizontal="center" vertical="center"/>
    </xf>
    <xf numFmtId="0" fontId="40" fillId="24" borderId="42" xfId="0" applyFont="1" applyFill="1" applyBorder="1" applyAlignment="1">
      <alignment horizontal="center" vertical="center"/>
    </xf>
    <xf numFmtId="0" fontId="40" fillId="24" borderId="48" xfId="0" applyFont="1" applyFill="1" applyBorder="1" applyAlignment="1">
      <alignment horizontal="center" vertical="center"/>
    </xf>
    <xf numFmtId="0" fontId="40" fillId="24" borderId="49" xfId="0" applyFont="1" applyFill="1" applyBorder="1" applyAlignment="1">
      <alignment horizontal="center" vertical="center"/>
    </xf>
    <xf numFmtId="0" fontId="10" fillId="24" borderId="0" xfId="38" applyFont="1" applyFill="1" applyAlignment="1">
      <alignment horizontal="left" vertical="center" wrapText="1"/>
    </xf>
    <xf numFmtId="0" fontId="10" fillId="24" borderId="0" xfId="38" applyFont="1" applyFill="1" applyBorder="1" applyAlignment="1">
      <alignment horizontal="left"/>
    </xf>
    <xf numFmtId="0" fontId="40" fillId="24" borderId="0" xfId="0" applyFont="1" applyFill="1" applyBorder="1" applyAlignment="1">
      <alignment horizontal="center" vertical="center"/>
    </xf>
    <xf numFmtId="0" fontId="40" fillId="24" borderId="35" xfId="0" applyFont="1" applyFill="1" applyBorder="1" applyAlignment="1">
      <alignment horizontal="center" vertical="center"/>
    </xf>
    <xf numFmtId="0" fontId="40" fillId="24" borderId="27" xfId="0" applyFont="1" applyFill="1" applyBorder="1" applyAlignment="1">
      <alignment horizontal="center" vertical="center"/>
    </xf>
    <xf numFmtId="0" fontId="40" fillId="24" borderId="25" xfId="0" applyFont="1" applyFill="1" applyBorder="1" applyAlignment="1">
      <alignment horizontal="center" vertical="center"/>
    </xf>
    <xf numFmtId="0" fontId="40" fillId="24" borderId="0" xfId="0" applyFont="1" applyFill="1" applyBorder="1" applyAlignment="1">
      <alignment horizontal="left" wrapText="1"/>
    </xf>
    <xf numFmtId="0" fontId="40" fillId="24" borderId="35" xfId="0" applyFont="1" applyFill="1" applyBorder="1" applyAlignment="1">
      <alignment horizontal="left" wrapText="1"/>
    </xf>
    <xf numFmtId="0" fontId="40" fillId="24" borderId="25" xfId="0" applyFont="1" applyFill="1" applyBorder="1" applyAlignment="1">
      <alignment horizontal="left" wrapText="1"/>
    </xf>
    <xf numFmtId="0" fontId="40" fillId="24" borderId="27" xfId="0" applyFont="1" applyFill="1" applyBorder="1" applyAlignment="1">
      <alignment horizontal="left" wrapText="1"/>
    </xf>
    <xf numFmtId="0" fontId="10" fillId="24" borderId="0" xfId="0" applyFont="1" applyFill="1" applyBorder="1" applyAlignment="1">
      <alignment horizontal="left" wrapText="1"/>
    </xf>
    <xf numFmtId="0" fontId="9" fillId="24" borderId="42" xfId="0" quotePrefix="1" applyNumberFormat="1" applyFont="1" applyFill="1" applyBorder="1" applyAlignment="1">
      <alignment horizontal="center" vertical="center"/>
    </xf>
    <xf numFmtId="0" fontId="9" fillId="24" borderId="48" xfId="0" quotePrefix="1" applyNumberFormat="1" applyFont="1" applyFill="1" applyBorder="1" applyAlignment="1">
      <alignment horizontal="center" vertical="center"/>
    </xf>
    <xf numFmtId="0" fontId="9" fillId="24" borderId="49" xfId="0" quotePrefix="1" applyNumberFormat="1" applyFont="1" applyFill="1" applyBorder="1" applyAlignment="1">
      <alignment horizontal="center" vertical="center"/>
    </xf>
    <xf numFmtId="0" fontId="9" fillId="24" borderId="42" xfId="0" applyNumberFormat="1" applyFont="1" applyFill="1" applyBorder="1" applyAlignment="1">
      <alignment horizontal="center" vertical="center"/>
    </xf>
    <xf numFmtId="0" fontId="9" fillId="24" borderId="48" xfId="0" applyNumberFormat="1" applyFont="1" applyFill="1" applyBorder="1" applyAlignment="1">
      <alignment horizontal="center" vertical="center"/>
    </xf>
    <xf numFmtId="0" fontId="9" fillId="24" borderId="49" xfId="0" applyNumberFormat="1" applyFont="1" applyFill="1" applyBorder="1" applyAlignment="1">
      <alignment horizontal="center" vertical="center"/>
    </xf>
    <xf numFmtId="0" fontId="57" fillId="24" borderId="0" xfId="39" applyNumberFormat="1" applyFont="1" applyFill="1" applyBorder="1" applyAlignment="1">
      <alignment horizontal="left"/>
    </xf>
    <xf numFmtId="0" fontId="40" fillId="24" borderId="42" xfId="0" applyFont="1" applyFill="1" applyBorder="1" applyAlignment="1">
      <alignment horizontal="left" wrapText="1"/>
    </xf>
    <xf numFmtId="0" fontId="40" fillId="24" borderId="48" xfId="0" applyFont="1" applyFill="1" applyBorder="1" applyAlignment="1">
      <alignment horizontal="left" wrapText="1"/>
    </xf>
    <xf numFmtId="0" fontId="40" fillId="24" borderId="49" xfId="0" applyFont="1" applyFill="1" applyBorder="1" applyAlignment="1">
      <alignment horizontal="left" wrapText="1"/>
    </xf>
    <xf numFmtId="0" fontId="40" fillId="24" borderId="0" xfId="38" applyFont="1" applyFill="1" applyAlignment="1">
      <alignment horizontal="left" vertical="center" wrapText="1"/>
    </xf>
    <xf numFmtId="0" fontId="40" fillId="24" borderId="0" xfId="0" applyFont="1" applyFill="1" applyBorder="1" applyAlignment="1">
      <alignment horizontal="left" vertical="center" wrapText="1"/>
    </xf>
    <xf numFmtId="0" fontId="10" fillId="24" borderId="44" xfId="0" applyFont="1" applyFill="1" applyBorder="1" applyAlignment="1">
      <alignment horizontal="center" vertical="center" wrapText="1"/>
    </xf>
    <xf numFmtId="0" fontId="10" fillId="24" borderId="53" xfId="0" applyFont="1" applyFill="1" applyBorder="1" applyAlignment="1">
      <alignment horizontal="center" vertical="center" wrapText="1"/>
    </xf>
    <xf numFmtId="0" fontId="10" fillId="24" borderId="60" xfId="0" applyFont="1" applyFill="1" applyBorder="1" applyAlignment="1">
      <alignment horizontal="center" vertical="center" wrapText="1"/>
    </xf>
    <xf numFmtId="0" fontId="9" fillId="24" borderId="35" xfId="0" applyFont="1" applyFill="1" applyBorder="1" applyAlignment="1">
      <alignment horizontal="left" wrapText="1"/>
    </xf>
    <xf numFmtId="0" fontId="9" fillId="24" borderId="49" xfId="0" applyFont="1" applyFill="1" applyBorder="1" applyAlignment="1">
      <alignment horizontal="left" wrapText="1"/>
    </xf>
    <xf numFmtId="0" fontId="9" fillId="26" borderId="48" xfId="0" quotePrefix="1" applyFont="1" applyFill="1" applyBorder="1" applyAlignment="1">
      <alignment horizontal="center" vertical="center"/>
    </xf>
    <xf numFmtId="0" fontId="9" fillId="26" borderId="49" xfId="0" quotePrefix="1" applyFont="1" applyFill="1" applyBorder="1" applyAlignment="1">
      <alignment horizontal="center" vertical="center"/>
    </xf>
    <xf numFmtId="1" fontId="9" fillId="25" borderId="42" xfId="0" quotePrefix="1" applyNumberFormat="1" applyFont="1" applyFill="1" applyBorder="1" applyAlignment="1">
      <alignment horizontal="center" vertical="center"/>
    </xf>
    <xf numFmtId="0" fontId="9" fillId="25" borderId="48" xfId="0" quotePrefix="1" applyNumberFormat="1" applyFont="1" applyFill="1" applyBorder="1" applyAlignment="1">
      <alignment horizontal="center" vertical="center"/>
    </xf>
    <xf numFmtId="0" fontId="9" fillId="25" borderId="49" xfId="0" quotePrefix="1" applyNumberFormat="1" applyFont="1" applyFill="1" applyBorder="1" applyAlignment="1">
      <alignment horizontal="center" vertical="center"/>
    </xf>
    <xf numFmtId="0" fontId="8" fillId="24" borderId="42" xfId="38" applyFont="1" applyFill="1" applyBorder="1" applyAlignment="1">
      <alignment horizontal="left" vertical="center" wrapText="1"/>
    </xf>
    <xf numFmtId="0" fontId="8" fillId="24" borderId="49" xfId="38" applyFont="1" applyFill="1" applyBorder="1" applyAlignment="1">
      <alignment horizontal="left" vertical="center" wrapText="1"/>
    </xf>
    <xf numFmtId="0" fontId="9" fillId="25" borderId="42" xfId="38" applyFont="1" applyFill="1" applyBorder="1" applyAlignment="1">
      <alignment horizontal="left" vertical="center" wrapText="1"/>
    </xf>
    <xf numFmtId="0" fontId="9" fillId="25" borderId="49" xfId="38" applyFont="1" applyFill="1" applyBorder="1" applyAlignment="1">
      <alignment horizontal="left" vertical="center" wrapText="1"/>
    </xf>
    <xf numFmtId="0" fontId="9" fillId="26" borderId="42" xfId="0" quotePrefix="1" applyFont="1" applyFill="1" applyBorder="1" applyAlignment="1">
      <alignment horizontal="center" vertical="center"/>
    </xf>
    <xf numFmtId="0" fontId="10" fillId="24" borderId="42" xfId="0" applyFont="1" applyFill="1" applyBorder="1" applyAlignment="1">
      <alignment horizontal="center" vertical="center" wrapText="1"/>
    </xf>
    <xf numFmtId="0" fontId="10" fillId="24" borderId="49" xfId="0" applyFont="1" applyFill="1" applyBorder="1" applyAlignment="1">
      <alignment horizontal="center" vertical="center" wrapText="1"/>
    </xf>
    <xf numFmtId="0" fontId="10" fillId="24" borderId="48" xfId="0" applyFont="1" applyFill="1" applyBorder="1" applyAlignment="1">
      <alignment horizontal="center" vertical="center" wrapText="1"/>
    </xf>
    <xf numFmtId="0" fontId="9" fillId="26" borderId="42" xfId="0" quotePrefix="1" applyNumberFormat="1" applyFont="1" applyFill="1" applyBorder="1" applyAlignment="1">
      <alignment horizontal="center" vertical="center"/>
    </xf>
    <xf numFmtId="0" fontId="9" fillId="26" borderId="48" xfId="0" quotePrefix="1" applyNumberFormat="1" applyFont="1" applyFill="1" applyBorder="1" applyAlignment="1">
      <alignment horizontal="center" vertical="center"/>
    </xf>
    <xf numFmtId="0" fontId="9" fillId="26" borderId="49" xfId="0" quotePrefix="1" applyNumberFormat="1" applyFont="1" applyFill="1" applyBorder="1" applyAlignment="1">
      <alignment horizontal="center" vertical="center"/>
    </xf>
    <xf numFmtId="0" fontId="9" fillId="24" borderId="42" xfId="0" applyFont="1" applyFill="1" applyBorder="1" applyAlignment="1">
      <alignment horizontal="center"/>
    </xf>
    <xf numFmtId="0" fontId="9" fillId="24" borderId="48" xfId="0" applyFont="1" applyFill="1" applyBorder="1" applyAlignment="1">
      <alignment horizontal="center"/>
    </xf>
    <xf numFmtId="0" fontId="9" fillId="24" borderId="49" xfId="0" applyFont="1" applyFill="1" applyBorder="1" applyAlignment="1">
      <alignment horizontal="center"/>
    </xf>
    <xf numFmtId="0" fontId="9" fillId="24" borderId="42" xfId="0" applyFont="1" applyFill="1" applyBorder="1" applyAlignment="1">
      <alignment horizontal="left" wrapText="1"/>
    </xf>
    <xf numFmtId="0" fontId="9" fillId="24" borderId="42" xfId="0" applyFont="1" applyFill="1" applyBorder="1" applyAlignment="1">
      <alignment horizontal="center" vertical="center"/>
    </xf>
    <xf numFmtId="0" fontId="9" fillId="24" borderId="48" xfId="0" applyFont="1" applyFill="1" applyBorder="1" applyAlignment="1">
      <alignment horizontal="center" vertical="center"/>
    </xf>
    <xf numFmtId="0" fontId="9" fillId="24" borderId="49" xfId="0" applyFont="1" applyFill="1" applyBorder="1" applyAlignment="1">
      <alignment horizontal="center" vertical="center"/>
    </xf>
    <xf numFmtId="0" fontId="53" fillId="24" borderId="58" xfId="0" applyFont="1" applyFill="1" applyBorder="1" applyAlignment="1">
      <alignment horizontal="center" vertical="center" textRotation="90" wrapText="1"/>
    </xf>
    <xf numFmtId="0" fontId="53" fillId="24" borderId="52" xfId="0" applyFont="1" applyFill="1" applyBorder="1" applyAlignment="1">
      <alignment horizontal="center" vertical="center" textRotation="90" wrapText="1"/>
    </xf>
    <xf numFmtId="0" fontId="53" fillId="24" borderId="16" xfId="0" applyFont="1" applyFill="1" applyBorder="1" applyAlignment="1">
      <alignment horizontal="center" vertical="center" textRotation="90" wrapText="1"/>
    </xf>
    <xf numFmtId="0" fontId="53" fillId="24" borderId="36" xfId="0" applyFont="1" applyFill="1" applyBorder="1" applyAlignment="1">
      <alignment horizontal="center" vertical="center" textRotation="90" wrapText="1"/>
    </xf>
    <xf numFmtId="0" fontId="53" fillId="24" borderId="44" xfId="0" applyFont="1" applyFill="1" applyBorder="1" applyAlignment="1">
      <alignment horizontal="center" vertical="center" wrapText="1"/>
    </xf>
    <xf numFmtId="0" fontId="53" fillId="24" borderId="53" xfId="0" applyFont="1" applyFill="1" applyBorder="1" applyAlignment="1">
      <alignment horizontal="center" vertical="center" wrapText="1"/>
    </xf>
    <xf numFmtId="0" fontId="53" fillId="24" borderId="59" xfId="0" applyFont="1" applyFill="1" applyBorder="1" applyAlignment="1">
      <alignment horizontal="center" vertical="center" wrapText="1"/>
    </xf>
    <xf numFmtId="0" fontId="54" fillId="24" borderId="58" xfId="0" applyFont="1" applyFill="1" applyBorder="1" applyAlignment="1">
      <alignment horizontal="center" vertical="center" textRotation="90" wrapText="1"/>
    </xf>
    <xf numFmtId="0" fontId="54" fillId="24" borderId="52" xfId="0" applyFont="1" applyFill="1" applyBorder="1" applyAlignment="1">
      <alignment horizontal="center" vertical="center" textRotation="90" wrapText="1"/>
    </xf>
    <xf numFmtId="0" fontId="53" fillId="24" borderId="45" xfId="0" applyFont="1" applyFill="1" applyBorder="1" applyAlignment="1">
      <alignment horizontal="center" vertical="center" textRotation="90" wrapText="1"/>
    </xf>
    <xf numFmtId="0" fontId="53" fillId="24" borderId="57" xfId="0" applyFont="1" applyFill="1" applyBorder="1" applyAlignment="1">
      <alignment horizontal="center" vertical="center" textRotation="90" wrapText="1"/>
    </xf>
    <xf numFmtId="0" fontId="53" fillId="24" borderId="48" xfId="0" applyFont="1" applyFill="1" applyBorder="1" applyAlignment="1">
      <alignment horizontal="center" vertical="center" wrapText="1"/>
    </xf>
    <xf numFmtId="0" fontId="53" fillId="24" borderId="49" xfId="0" applyFont="1" applyFill="1" applyBorder="1" applyAlignment="1">
      <alignment horizontal="center" vertical="center" wrapText="1"/>
    </xf>
    <xf numFmtId="0" fontId="8" fillId="24" borderId="44" xfId="38" applyFont="1" applyFill="1" applyBorder="1" applyAlignment="1">
      <alignment horizontal="center"/>
    </xf>
    <xf numFmtId="0" fontId="8" fillId="24" borderId="53" xfId="38" applyFont="1" applyFill="1" applyBorder="1" applyAlignment="1">
      <alignment horizontal="center"/>
    </xf>
    <xf numFmtId="0" fontId="8" fillId="24" borderId="60" xfId="38" applyFont="1" applyFill="1" applyBorder="1" applyAlignment="1">
      <alignment horizontal="center"/>
    </xf>
    <xf numFmtId="0" fontId="9" fillId="24" borderId="44" xfId="0" applyFont="1" applyFill="1" applyBorder="1" applyAlignment="1">
      <alignment horizontal="left" wrapText="1"/>
    </xf>
    <xf numFmtId="0" fontId="53" fillId="24" borderId="47" xfId="0" applyFont="1" applyFill="1" applyBorder="1" applyAlignment="1">
      <alignment horizontal="center" vertical="center" textRotation="90" wrapText="1"/>
    </xf>
    <xf numFmtId="0" fontId="53" fillId="24" borderId="56" xfId="0" applyFont="1" applyFill="1" applyBorder="1" applyAlignment="1">
      <alignment horizontal="center" vertical="center" textRotation="90" wrapText="1"/>
    </xf>
    <xf numFmtId="0" fontId="53" fillId="24" borderId="63" xfId="0" applyFont="1" applyFill="1" applyBorder="1" applyAlignment="1">
      <alignment horizontal="center" vertical="center" textRotation="90" wrapText="1"/>
    </xf>
    <xf numFmtId="0" fontId="53" fillId="24" borderId="13" xfId="0" quotePrefix="1" applyFont="1" applyFill="1" applyBorder="1" applyAlignment="1">
      <alignment horizontal="center" vertical="center" wrapText="1"/>
    </xf>
    <xf numFmtId="0" fontId="53" fillId="24" borderId="18" xfId="0" quotePrefix="1" applyFont="1" applyFill="1" applyBorder="1" applyAlignment="1">
      <alignment horizontal="center" vertical="center" wrapText="1"/>
    </xf>
    <xf numFmtId="0" fontId="53" fillId="24" borderId="38" xfId="0" quotePrefix="1" applyFont="1" applyFill="1" applyBorder="1" applyAlignment="1">
      <alignment horizontal="center" vertical="center" wrapText="1"/>
    </xf>
    <xf numFmtId="0" fontId="53" fillId="24" borderId="20" xfId="0" quotePrefix="1" applyFont="1" applyFill="1" applyBorder="1" applyAlignment="1">
      <alignment horizontal="center" vertical="center" wrapText="1"/>
    </xf>
    <xf numFmtId="0" fontId="53" fillId="24" borderId="46" xfId="0" quotePrefix="1" applyFont="1" applyFill="1" applyBorder="1" applyAlignment="1">
      <alignment horizontal="center" vertical="center" wrapText="1"/>
    </xf>
    <xf numFmtId="0" fontId="53" fillId="24" borderId="45" xfId="0" quotePrefix="1" applyFont="1" applyFill="1" applyBorder="1" applyAlignment="1">
      <alignment horizontal="center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53" fillId="24" borderId="11" xfId="0" applyFont="1" applyFill="1" applyBorder="1" applyAlignment="1">
      <alignment horizontal="center" vertical="center" wrapText="1"/>
    </xf>
    <xf numFmtId="0" fontId="53" fillId="24" borderId="50" xfId="0" applyFont="1" applyFill="1" applyBorder="1" applyAlignment="1">
      <alignment horizontal="center" vertical="center" wrapText="1"/>
    </xf>
    <xf numFmtId="0" fontId="53" fillId="24" borderId="38" xfId="0" applyFont="1" applyFill="1" applyBorder="1" applyAlignment="1">
      <alignment horizontal="center" vertical="center" textRotation="90" wrapText="1"/>
    </xf>
    <xf numFmtId="0" fontId="53" fillId="24" borderId="46" xfId="0" applyFont="1" applyFill="1" applyBorder="1" applyAlignment="1">
      <alignment horizontal="center" vertical="center" textRotation="90" wrapText="1"/>
    </xf>
    <xf numFmtId="0" fontId="53" fillId="24" borderId="19" xfId="0" applyFont="1" applyFill="1" applyBorder="1" applyAlignment="1">
      <alignment horizontal="center" vertical="center" wrapText="1"/>
    </xf>
    <xf numFmtId="0" fontId="53" fillId="24" borderId="16" xfId="0" applyFont="1" applyFill="1" applyBorder="1" applyAlignment="1">
      <alignment horizontal="center" vertical="center" wrapText="1"/>
    </xf>
    <xf numFmtId="164" fontId="53" fillId="24" borderId="58" xfId="0" applyNumberFormat="1" applyFont="1" applyFill="1" applyBorder="1" applyAlignment="1">
      <alignment horizontal="center" vertical="center" textRotation="90" wrapText="1"/>
    </xf>
    <xf numFmtId="164" fontId="53" fillId="24" borderId="52" xfId="0" applyNumberFormat="1" applyFont="1" applyFill="1" applyBorder="1" applyAlignment="1">
      <alignment horizontal="center" vertical="center" textRotation="90" wrapText="1"/>
    </xf>
    <xf numFmtId="164" fontId="53" fillId="24" borderId="26" xfId="0" applyNumberFormat="1" applyFont="1" applyFill="1" applyBorder="1" applyAlignment="1">
      <alignment horizontal="center" vertical="center" textRotation="90" wrapText="1"/>
    </xf>
    <xf numFmtId="0" fontId="53" fillId="24" borderId="60" xfId="0" applyFont="1" applyFill="1" applyBorder="1" applyAlignment="1">
      <alignment horizontal="center" vertical="center" wrapText="1"/>
    </xf>
    <xf numFmtId="0" fontId="53" fillId="24" borderId="35" xfId="0" applyFont="1" applyFill="1" applyBorder="1" applyAlignment="1">
      <alignment horizontal="center" vertical="center" wrapText="1"/>
    </xf>
    <xf numFmtId="0" fontId="53" fillId="24" borderId="25" xfId="0" applyFont="1" applyFill="1" applyBorder="1" applyAlignment="1">
      <alignment horizontal="center" vertical="center" wrapText="1"/>
    </xf>
    <xf numFmtId="0" fontId="53" fillId="24" borderId="27" xfId="0" applyFont="1" applyFill="1" applyBorder="1" applyAlignment="1">
      <alignment horizontal="center" vertical="center" wrapText="1"/>
    </xf>
    <xf numFmtId="0" fontId="53" fillId="24" borderId="58" xfId="0" applyFont="1" applyFill="1" applyBorder="1" applyAlignment="1">
      <alignment horizontal="center" vertical="center" wrapText="1"/>
    </xf>
    <xf numFmtId="0" fontId="53" fillId="24" borderId="52" xfId="0" applyFont="1" applyFill="1" applyBorder="1" applyAlignment="1">
      <alignment horizontal="center" vertical="center" wrapText="1"/>
    </xf>
    <xf numFmtId="0" fontId="9" fillId="24" borderId="63" xfId="0" quotePrefix="1" applyFont="1" applyFill="1" applyBorder="1" applyAlignment="1">
      <alignment horizontal="center" vertical="center"/>
    </xf>
    <xf numFmtId="0" fontId="9" fillId="24" borderId="23" xfId="0" quotePrefix="1" applyFont="1" applyFill="1" applyBorder="1" applyAlignment="1">
      <alignment horizontal="center" vertical="center"/>
    </xf>
    <xf numFmtId="0" fontId="8" fillId="24" borderId="52" xfId="0" applyFont="1" applyFill="1" applyBorder="1" applyAlignment="1">
      <alignment horizontal="center"/>
    </xf>
    <xf numFmtId="0" fontId="9" fillId="26" borderId="52" xfId="0" applyFont="1" applyFill="1" applyBorder="1" applyAlignment="1">
      <alignment horizontal="center" vertical="center"/>
    </xf>
    <xf numFmtId="0" fontId="9" fillId="26" borderId="30" xfId="0" applyFont="1" applyFill="1" applyBorder="1" applyAlignment="1">
      <alignment horizontal="center" vertical="center"/>
    </xf>
    <xf numFmtId="0" fontId="9" fillId="24" borderId="52" xfId="0" quotePrefix="1" applyFont="1" applyFill="1" applyBorder="1" applyAlignment="1">
      <alignment horizontal="center" vertical="center"/>
    </xf>
    <xf numFmtId="0" fontId="9" fillId="24" borderId="30" xfId="0" quotePrefix="1" applyFont="1" applyFill="1" applyBorder="1" applyAlignment="1">
      <alignment horizontal="center" vertical="center"/>
    </xf>
    <xf numFmtId="0" fontId="9" fillId="24" borderId="52" xfId="0" applyFont="1" applyFill="1" applyBorder="1" applyAlignment="1">
      <alignment horizontal="center" vertical="center"/>
    </xf>
    <xf numFmtId="0" fontId="9" fillId="24" borderId="30" xfId="0" applyFont="1" applyFill="1" applyBorder="1" applyAlignment="1">
      <alignment horizontal="center" vertical="center"/>
    </xf>
    <xf numFmtId="0" fontId="9" fillId="24" borderId="46" xfId="0" quotePrefix="1" applyFont="1" applyFill="1" applyBorder="1" applyAlignment="1">
      <alignment horizontal="center" vertical="center"/>
    </xf>
    <xf numFmtId="0" fontId="9" fillId="24" borderId="33" xfId="0" quotePrefix="1" applyFont="1" applyFill="1" applyBorder="1" applyAlignment="1">
      <alignment horizontal="center" vertical="center"/>
    </xf>
    <xf numFmtId="0" fontId="9" fillId="24" borderId="36" xfId="0" quotePrefix="1" applyFont="1" applyFill="1" applyBorder="1" applyAlignment="1">
      <alignment horizontal="center" vertical="center"/>
    </xf>
    <xf numFmtId="0" fontId="9" fillId="24" borderId="22" xfId="0" quotePrefix="1" applyFont="1" applyFill="1" applyBorder="1" applyAlignment="1">
      <alignment horizontal="center" vertical="center"/>
    </xf>
    <xf numFmtId="0" fontId="9" fillId="24" borderId="47" xfId="0" applyFont="1" applyFill="1" applyBorder="1" applyAlignment="1">
      <alignment horizontal="center" vertical="center"/>
    </xf>
    <xf numFmtId="0" fontId="9" fillId="24" borderId="23" xfId="0" applyFont="1" applyFill="1" applyBorder="1" applyAlignment="1">
      <alignment horizontal="center" vertical="center"/>
    </xf>
    <xf numFmtId="0" fontId="9" fillId="24" borderId="24" xfId="0" applyFont="1" applyFill="1" applyBorder="1" applyAlignment="1">
      <alignment horizontal="center" vertical="center"/>
    </xf>
    <xf numFmtId="0" fontId="9" fillId="24" borderId="22" xfId="0" applyFont="1" applyFill="1" applyBorder="1" applyAlignment="1">
      <alignment horizontal="center" vertical="center"/>
    </xf>
    <xf numFmtId="0" fontId="9" fillId="24" borderId="63" xfId="0" applyFont="1" applyFill="1" applyBorder="1" applyAlignment="1">
      <alignment horizontal="center" vertical="center"/>
    </xf>
    <xf numFmtId="0" fontId="9" fillId="24" borderId="70" xfId="0" quotePrefix="1" applyFont="1" applyFill="1" applyBorder="1" applyAlignment="1">
      <alignment horizontal="center" vertical="center"/>
    </xf>
    <xf numFmtId="0" fontId="9" fillId="24" borderId="24" xfId="0" quotePrefix="1" applyFont="1" applyFill="1" applyBorder="1" applyAlignment="1">
      <alignment horizontal="center" vertical="center"/>
    </xf>
    <xf numFmtId="0" fontId="9" fillId="26" borderId="52" xfId="0" quotePrefix="1" applyFont="1" applyFill="1" applyBorder="1" applyAlignment="1">
      <alignment horizontal="center" vertical="center"/>
    </xf>
    <xf numFmtId="0" fontId="9" fillId="26" borderId="30" xfId="0" quotePrefix="1" applyFont="1" applyFill="1" applyBorder="1" applyAlignment="1">
      <alignment horizontal="center" vertical="center"/>
    </xf>
    <xf numFmtId="0" fontId="9" fillId="24" borderId="72" xfId="0" applyFont="1" applyFill="1" applyBorder="1" applyAlignment="1">
      <alignment horizontal="center" vertical="center"/>
    </xf>
    <xf numFmtId="0" fontId="9" fillId="26" borderId="58" xfId="0" quotePrefix="1" applyFont="1" applyFill="1" applyBorder="1" applyAlignment="1">
      <alignment horizontal="center" vertical="center"/>
    </xf>
    <xf numFmtId="0" fontId="56" fillId="24" borderId="0" xfId="0" applyFont="1" applyFill="1" applyAlignment="1">
      <alignment horizontal="left" vertical="top" wrapText="1"/>
    </xf>
    <xf numFmtId="0" fontId="8" fillId="24" borderId="52" xfId="0" quotePrefix="1" applyFont="1" applyFill="1" applyBorder="1" applyAlignment="1">
      <alignment horizontal="center"/>
    </xf>
    <xf numFmtId="0" fontId="9" fillId="26" borderId="42" xfId="0" quotePrefix="1" applyFont="1" applyFill="1" applyBorder="1" applyAlignment="1">
      <alignment horizontal="center" vertical="center" wrapText="1"/>
    </xf>
    <xf numFmtId="0" fontId="9" fillId="26" borderId="48" xfId="0" quotePrefix="1" applyFont="1" applyFill="1" applyBorder="1" applyAlignment="1">
      <alignment horizontal="center" vertical="center" wrapText="1"/>
    </xf>
    <xf numFmtId="0" fontId="9" fillId="26" borderId="49" xfId="0" quotePrefix="1" applyFont="1" applyFill="1" applyBorder="1" applyAlignment="1">
      <alignment horizontal="center" vertical="center" wrapText="1"/>
    </xf>
    <xf numFmtId="0" fontId="9" fillId="26" borderId="42" xfId="0" applyFont="1" applyFill="1" applyBorder="1" applyAlignment="1">
      <alignment horizontal="center" vertical="center" wrapText="1"/>
    </xf>
    <xf numFmtId="0" fontId="9" fillId="26" borderId="48" xfId="0" applyFont="1" applyFill="1" applyBorder="1" applyAlignment="1">
      <alignment horizontal="center" vertical="center" wrapText="1"/>
    </xf>
    <xf numFmtId="0" fontId="9" fillId="26" borderId="49" xfId="0" applyFont="1" applyFill="1" applyBorder="1" applyAlignment="1">
      <alignment horizontal="center" vertical="center" wrapText="1"/>
    </xf>
    <xf numFmtId="0" fontId="9" fillId="0" borderId="24" xfId="0" quotePrefix="1" applyFont="1" applyFill="1" applyBorder="1" applyAlignment="1">
      <alignment horizontal="center" vertical="center"/>
    </xf>
    <xf numFmtId="0" fontId="9" fillId="0" borderId="56" xfId="0" quotePrefix="1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10" fillId="24" borderId="0" xfId="38" applyFont="1" applyFill="1" applyAlignment="1">
      <alignment vertical="center" wrapText="1"/>
    </xf>
    <xf numFmtId="1" fontId="9" fillId="26" borderId="52" xfId="0" quotePrefix="1" applyNumberFormat="1" applyFont="1" applyFill="1" applyBorder="1" applyAlignment="1">
      <alignment horizontal="center" vertical="center"/>
    </xf>
    <xf numFmtId="0" fontId="9" fillId="0" borderId="70" xfId="0" quotePrefix="1" applyFont="1" applyFill="1" applyBorder="1" applyAlignment="1">
      <alignment horizontal="center" vertical="center"/>
    </xf>
    <xf numFmtId="0" fontId="9" fillId="0" borderId="73" xfId="0" quotePrefix="1" applyFont="1" applyFill="1" applyBorder="1" applyAlignment="1">
      <alignment horizontal="center" vertical="center"/>
    </xf>
    <xf numFmtId="0" fontId="9" fillId="0" borderId="63" xfId="0" quotePrefix="1" applyFont="1" applyFill="1" applyBorder="1" applyAlignment="1">
      <alignment horizontal="center" vertical="center"/>
    </xf>
    <xf numFmtId="0" fontId="9" fillId="0" borderId="51" xfId="0" quotePrefix="1" applyFont="1" applyFill="1" applyBorder="1" applyAlignment="1">
      <alignment horizontal="center" vertical="center"/>
    </xf>
    <xf numFmtId="0" fontId="9" fillId="24" borderId="0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59" fillId="26" borderId="52" xfId="0" quotePrefix="1" applyNumberFormat="1" applyFont="1" applyFill="1" applyBorder="1" applyAlignment="1">
      <alignment horizontal="center" vertical="center"/>
    </xf>
    <xf numFmtId="0" fontId="59" fillId="26" borderId="30" xfId="0" quotePrefix="1" applyNumberFormat="1" applyFont="1" applyFill="1" applyBorder="1" applyAlignment="1">
      <alignment horizontal="center" vertical="center"/>
    </xf>
    <xf numFmtId="1" fontId="59" fillId="26" borderId="52" xfId="0" quotePrefix="1" applyNumberFormat="1" applyFont="1" applyFill="1" applyBorder="1" applyAlignment="1">
      <alignment horizontal="center" vertical="center"/>
    </xf>
    <xf numFmtId="1" fontId="59" fillId="26" borderId="30" xfId="0" quotePrefix="1" applyNumberFormat="1" applyFont="1" applyFill="1" applyBorder="1" applyAlignment="1">
      <alignment horizontal="center" vertical="center"/>
    </xf>
    <xf numFmtId="0" fontId="9" fillId="24" borderId="70" xfId="0" applyFont="1" applyFill="1" applyBorder="1" applyAlignment="1">
      <alignment horizontal="center" vertical="center"/>
    </xf>
    <xf numFmtId="0" fontId="9" fillId="24" borderId="33" xfId="0" applyFont="1" applyFill="1" applyBorder="1" applyAlignment="1">
      <alignment horizontal="center" vertical="center"/>
    </xf>
    <xf numFmtId="0" fontId="59" fillId="26" borderId="52" xfId="0" quotePrefix="1" applyFont="1" applyFill="1" applyBorder="1" applyAlignment="1">
      <alignment horizontal="center" vertical="center"/>
    </xf>
    <xf numFmtId="0" fontId="59" fillId="26" borderId="30" xfId="0" quotePrefix="1" applyFont="1" applyFill="1" applyBorder="1" applyAlignment="1">
      <alignment horizontal="center" vertical="center"/>
    </xf>
    <xf numFmtId="0" fontId="9" fillId="26" borderId="42" xfId="0" applyFont="1" applyFill="1" applyBorder="1" applyAlignment="1">
      <alignment horizontal="center" vertical="center"/>
    </xf>
    <xf numFmtId="0" fontId="9" fillId="26" borderId="48" xfId="0" applyFont="1" applyFill="1" applyBorder="1" applyAlignment="1">
      <alignment horizontal="center" vertical="center"/>
    </xf>
    <xf numFmtId="0" fontId="9" fillId="26" borderId="49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24" borderId="71" xfId="0" applyFont="1" applyFill="1" applyBorder="1" applyAlignment="1">
      <alignment horizontal="center" vertical="center"/>
    </xf>
    <xf numFmtId="0" fontId="9" fillId="26" borderId="52" xfId="0" quotePrefix="1" applyNumberFormat="1" applyFont="1" applyFill="1" applyBorder="1" applyAlignment="1">
      <alignment horizontal="center" vertical="center"/>
    </xf>
    <xf numFmtId="0" fontId="9" fillId="0" borderId="52" xfId="0" quotePrefix="1" applyFont="1" applyFill="1" applyBorder="1" applyAlignment="1">
      <alignment horizontal="center" vertical="center"/>
    </xf>
    <xf numFmtId="0" fontId="9" fillId="24" borderId="75" xfId="0" quotePrefix="1" applyFont="1" applyFill="1" applyBorder="1" applyAlignment="1">
      <alignment horizontal="center" vertical="center"/>
    </xf>
    <xf numFmtId="0" fontId="9" fillId="24" borderId="74" xfId="0" quotePrefix="1" applyFont="1" applyFill="1" applyBorder="1" applyAlignment="1">
      <alignment horizontal="center" vertical="center"/>
    </xf>
    <xf numFmtId="0" fontId="9" fillId="24" borderId="76" xfId="0" applyFont="1" applyFill="1" applyBorder="1" applyAlignment="1">
      <alignment horizontal="center" vertical="center"/>
    </xf>
    <xf numFmtId="0" fontId="59" fillId="26" borderId="26" xfId="0" quotePrefix="1" applyNumberFormat="1" applyFont="1" applyFill="1" applyBorder="1" applyAlignment="1">
      <alignment horizontal="center" vertical="center"/>
    </xf>
    <xf numFmtId="0" fontId="9" fillId="24" borderId="74" xfId="0" applyFont="1" applyFill="1" applyBorder="1" applyAlignment="1">
      <alignment horizontal="center" vertical="center"/>
    </xf>
    <xf numFmtId="0" fontId="9" fillId="26" borderId="26" xfId="0" applyFont="1" applyFill="1" applyBorder="1" applyAlignment="1">
      <alignment horizontal="center" vertical="center"/>
    </xf>
    <xf numFmtId="0" fontId="9" fillId="26" borderId="26" xfId="0" quotePrefix="1" applyFont="1" applyFill="1" applyBorder="1" applyAlignment="1">
      <alignment horizontal="center" vertical="center"/>
    </xf>
    <xf numFmtId="0" fontId="9" fillId="24" borderId="75" xfId="0" applyFont="1" applyFill="1" applyBorder="1" applyAlignment="1">
      <alignment horizontal="center" vertical="center"/>
    </xf>
    <xf numFmtId="1" fontId="59" fillId="26" borderId="26" xfId="0" quotePrefix="1" applyNumberFormat="1" applyFont="1" applyFill="1" applyBorder="1" applyAlignment="1">
      <alignment horizontal="center" vertical="center"/>
    </xf>
    <xf numFmtId="0" fontId="9" fillId="24" borderId="26" xfId="0" quotePrefix="1" applyFont="1" applyFill="1" applyBorder="1" applyAlignment="1">
      <alignment horizontal="center" vertical="center"/>
    </xf>
    <xf numFmtId="0" fontId="9" fillId="24" borderId="26" xfId="0" applyFont="1" applyFill="1" applyBorder="1" applyAlignment="1">
      <alignment horizontal="center" vertical="center"/>
    </xf>
    <xf numFmtId="0" fontId="9" fillId="26" borderId="61" xfId="0" quotePrefix="1" applyFont="1" applyFill="1" applyBorder="1" applyAlignment="1">
      <alignment horizontal="center" vertical="center"/>
    </xf>
    <xf numFmtId="0" fontId="9" fillId="24" borderId="76" xfId="0" quotePrefix="1" applyFont="1" applyFill="1" applyBorder="1" applyAlignment="1">
      <alignment horizontal="center" vertical="center"/>
    </xf>
    <xf numFmtId="0" fontId="59" fillId="26" borderId="26" xfId="0" quotePrefix="1" applyFont="1" applyFill="1" applyBorder="1" applyAlignment="1">
      <alignment horizontal="center" vertical="center"/>
    </xf>
    <xf numFmtId="0" fontId="9" fillId="26" borderId="58" xfId="0" applyFont="1" applyFill="1" applyBorder="1" applyAlignment="1">
      <alignment horizontal="center" vertical="center"/>
    </xf>
    <xf numFmtId="0" fontId="9" fillId="24" borderId="58" xfId="0" quotePrefix="1" applyFont="1" applyFill="1" applyBorder="1" applyAlignment="1">
      <alignment horizontal="center" vertical="center"/>
    </xf>
    <xf numFmtId="0" fontId="9" fillId="24" borderId="58" xfId="0" applyFont="1" applyFill="1" applyBorder="1" applyAlignment="1">
      <alignment horizontal="center" vertical="center"/>
    </xf>
    <xf numFmtId="0" fontId="9" fillId="24" borderId="54" xfId="0" quotePrefix="1" applyFont="1" applyFill="1" applyBorder="1" applyAlignment="1">
      <alignment horizontal="center" vertical="center"/>
    </xf>
    <xf numFmtId="0" fontId="9" fillId="24" borderId="72" xfId="0" quotePrefix="1" applyFont="1" applyFill="1" applyBorder="1" applyAlignment="1">
      <alignment horizontal="center" vertical="center"/>
    </xf>
    <xf numFmtId="0" fontId="9" fillId="24" borderId="71" xfId="0" quotePrefix="1" applyFont="1" applyFill="1" applyBorder="1" applyAlignment="1">
      <alignment horizontal="center" vertical="center"/>
    </xf>
    <xf numFmtId="0" fontId="59" fillId="26" borderId="58" xfId="0" quotePrefix="1" applyFont="1" applyFill="1" applyBorder="1" applyAlignment="1">
      <alignment horizontal="center" vertical="center"/>
    </xf>
    <xf numFmtId="1" fontId="9" fillId="26" borderId="58" xfId="0" quotePrefix="1" applyNumberFormat="1" applyFont="1" applyFill="1" applyBorder="1" applyAlignment="1">
      <alignment horizontal="center" vertical="center"/>
    </xf>
    <xf numFmtId="1" fontId="9" fillId="26" borderId="30" xfId="0" quotePrefix="1" applyNumberFormat="1" applyFont="1" applyFill="1" applyBorder="1" applyAlignment="1">
      <alignment horizontal="center" vertical="center"/>
    </xf>
    <xf numFmtId="0" fontId="9" fillId="24" borderId="42" xfId="0" applyFont="1" applyFill="1" applyBorder="1" applyAlignment="1">
      <alignment horizontal="center" wrapText="1"/>
    </xf>
    <xf numFmtId="0" fontId="9" fillId="24" borderId="48" xfId="0" applyFont="1" applyFill="1" applyBorder="1" applyAlignment="1">
      <alignment horizontal="center" wrapText="1"/>
    </xf>
    <xf numFmtId="0" fontId="9" fillId="24" borderId="49" xfId="0" applyFont="1" applyFill="1" applyBorder="1" applyAlignment="1">
      <alignment horizontal="center" wrapText="1"/>
    </xf>
    <xf numFmtId="0" fontId="53" fillId="24" borderId="26" xfId="0" applyFont="1" applyFill="1" applyBorder="1" applyAlignment="1">
      <alignment horizontal="center" vertical="center" textRotation="90" wrapText="1"/>
    </xf>
    <xf numFmtId="0" fontId="53" fillId="24" borderId="26" xfId="0" applyFont="1" applyFill="1" applyBorder="1" applyAlignment="1">
      <alignment horizontal="center" vertical="center" wrapText="1"/>
    </xf>
    <xf numFmtId="0" fontId="9" fillId="24" borderId="61" xfId="0" quotePrefix="1" applyFont="1" applyFill="1" applyBorder="1" applyAlignment="1">
      <alignment horizontal="center" vertical="center"/>
    </xf>
    <xf numFmtId="0" fontId="9" fillId="24" borderId="61" xfId="0" applyFont="1" applyFill="1" applyBorder="1" applyAlignment="1">
      <alignment horizontal="center" vertical="center"/>
    </xf>
    <xf numFmtId="0" fontId="9" fillId="26" borderId="42" xfId="0" applyFont="1" applyFill="1" applyBorder="1" applyAlignment="1">
      <alignment horizontal="left" wrapText="1"/>
    </xf>
    <xf numFmtId="0" fontId="9" fillId="26" borderId="49" xfId="0" applyFont="1" applyFill="1" applyBorder="1" applyAlignment="1">
      <alignment horizontal="left" wrapText="1"/>
    </xf>
    <xf numFmtId="0" fontId="9" fillId="24" borderId="53" xfId="0" applyFont="1" applyFill="1" applyBorder="1" applyAlignment="1">
      <alignment horizontal="center"/>
    </xf>
    <xf numFmtId="0" fontId="9" fillId="24" borderId="25" xfId="0" applyFont="1" applyFill="1" applyBorder="1" applyAlignment="1">
      <alignment horizontal="center"/>
    </xf>
    <xf numFmtId="0" fontId="9" fillId="24" borderId="54" xfId="0" applyFont="1" applyFill="1" applyBorder="1" applyAlignment="1">
      <alignment horizontal="center" vertical="center"/>
    </xf>
    <xf numFmtId="0" fontId="9" fillId="27" borderId="42" xfId="0" quotePrefix="1" applyFont="1" applyFill="1" applyBorder="1" applyAlignment="1">
      <alignment horizontal="center" vertical="center"/>
    </xf>
    <xf numFmtId="0" fontId="9" fillId="27" borderId="48" xfId="0" quotePrefix="1" applyFont="1" applyFill="1" applyBorder="1" applyAlignment="1">
      <alignment horizontal="center" vertical="center"/>
    </xf>
    <xf numFmtId="0" fontId="9" fillId="27" borderId="49" xfId="0" quotePrefix="1" applyFont="1" applyFill="1" applyBorder="1" applyAlignment="1">
      <alignment horizontal="center" vertical="center"/>
    </xf>
    <xf numFmtId="0" fontId="9" fillId="27" borderId="42" xfId="0" applyFont="1" applyFill="1" applyBorder="1" applyAlignment="1">
      <alignment horizontal="center" vertical="center"/>
    </xf>
    <xf numFmtId="0" fontId="9" fillId="27" borderId="48" xfId="0" applyFont="1" applyFill="1" applyBorder="1" applyAlignment="1">
      <alignment horizontal="center" vertical="center"/>
    </xf>
    <xf numFmtId="0" fontId="9" fillId="27" borderId="49" xfId="0" applyFont="1" applyFill="1" applyBorder="1" applyAlignment="1">
      <alignment horizontal="center" vertical="center"/>
    </xf>
    <xf numFmtId="0" fontId="9" fillId="24" borderId="69" xfId="0" applyFont="1" applyFill="1" applyBorder="1" applyAlignment="1">
      <alignment horizontal="center" vertical="center"/>
    </xf>
    <xf numFmtId="0" fontId="9" fillId="24" borderId="31" xfId="0" applyFont="1" applyFill="1" applyBorder="1" applyAlignment="1">
      <alignment horizontal="center" vertical="center"/>
    </xf>
    <xf numFmtId="0" fontId="9" fillId="24" borderId="53" xfId="0" applyFont="1" applyFill="1" applyBorder="1" applyAlignment="1">
      <alignment horizontal="center" vertical="center"/>
    </xf>
    <xf numFmtId="0" fontId="9" fillId="24" borderId="25" xfId="0" applyFont="1" applyFill="1" applyBorder="1" applyAlignment="1">
      <alignment horizontal="center" vertical="center"/>
    </xf>
    <xf numFmtId="0" fontId="9" fillId="24" borderId="61" xfId="0" applyFont="1" applyFill="1" applyBorder="1" applyAlignment="1">
      <alignment horizontal="center" vertical="center" wrapText="1"/>
    </xf>
    <xf numFmtId="0" fontId="9" fillId="24" borderId="52" xfId="0" applyFont="1" applyFill="1" applyBorder="1" applyAlignment="1">
      <alignment horizontal="center" vertical="center" wrapText="1"/>
    </xf>
    <xf numFmtId="0" fontId="9" fillId="24" borderId="62" xfId="0" applyFont="1" applyFill="1" applyBorder="1" applyAlignment="1">
      <alignment horizontal="center" vertical="center" wrapText="1"/>
    </xf>
    <xf numFmtId="0" fontId="9" fillId="24" borderId="51" xfId="0" applyFont="1" applyFill="1" applyBorder="1" applyAlignment="1">
      <alignment horizontal="center" vertical="center" wrapText="1"/>
    </xf>
    <xf numFmtId="1" fontId="59" fillId="26" borderId="58" xfId="0" quotePrefix="1" applyNumberFormat="1" applyFont="1" applyFill="1" applyBorder="1" applyAlignment="1">
      <alignment horizontal="center" vertical="center"/>
    </xf>
    <xf numFmtId="0" fontId="59" fillId="26" borderId="58" xfId="0" quotePrefix="1" applyNumberFormat="1" applyFont="1" applyFill="1" applyBorder="1" applyAlignment="1">
      <alignment horizontal="center" vertical="center"/>
    </xf>
    <xf numFmtId="0" fontId="9" fillId="24" borderId="61" xfId="0" quotePrefix="1" applyFont="1" applyFill="1" applyBorder="1" applyAlignment="1">
      <alignment horizontal="center" vertical="center" wrapText="1"/>
    </xf>
    <xf numFmtId="0" fontId="9" fillId="24" borderId="52" xfId="0" quotePrefix="1" applyFont="1" applyFill="1" applyBorder="1" applyAlignment="1">
      <alignment horizontal="center" vertical="center" wrapText="1"/>
    </xf>
    <xf numFmtId="0" fontId="9" fillId="24" borderId="46" xfId="0" applyFont="1" applyFill="1" applyBorder="1" applyAlignment="1">
      <alignment horizontal="center" vertical="center" wrapText="1"/>
    </xf>
    <xf numFmtId="0" fontId="9" fillId="24" borderId="70" xfId="0" applyFont="1" applyFill="1" applyBorder="1" applyAlignment="1">
      <alignment horizontal="center" vertical="center" wrapText="1"/>
    </xf>
    <xf numFmtId="0" fontId="9" fillId="24" borderId="36" xfId="0" quotePrefix="1" applyFont="1" applyFill="1" applyBorder="1" applyAlignment="1">
      <alignment horizontal="center" vertical="center" wrapText="1"/>
    </xf>
    <xf numFmtId="0" fontId="9" fillId="24" borderId="24" xfId="0" quotePrefix="1" applyFont="1" applyFill="1" applyBorder="1" applyAlignment="1">
      <alignment horizontal="center" vertical="center" wrapText="1"/>
    </xf>
    <xf numFmtId="165" fontId="9" fillId="24" borderId="47" xfId="0" applyNumberFormat="1" applyFont="1" applyFill="1" applyBorder="1" applyAlignment="1">
      <alignment horizontal="center" vertical="center" wrapText="1"/>
    </xf>
    <xf numFmtId="165" fontId="9" fillId="24" borderId="63" xfId="0" applyNumberFormat="1" applyFont="1" applyFill="1" applyBorder="1" applyAlignment="1">
      <alignment horizontal="center" vertical="center" wrapText="1"/>
    </xf>
    <xf numFmtId="0" fontId="9" fillId="26" borderId="61" xfId="0" quotePrefix="1" applyFont="1" applyFill="1" applyBorder="1" applyAlignment="1">
      <alignment horizontal="center" vertical="center" wrapText="1"/>
    </xf>
    <xf numFmtId="0" fontId="9" fillId="26" borderId="52" xfId="0" quotePrefix="1" applyFont="1" applyFill="1" applyBorder="1" applyAlignment="1">
      <alignment horizontal="center" vertical="center" wrapText="1"/>
    </xf>
    <xf numFmtId="0" fontId="8" fillId="24" borderId="61" xfId="0" applyFont="1" applyFill="1" applyBorder="1" applyAlignment="1">
      <alignment horizontal="center" vertical="center" wrapText="1"/>
    </xf>
    <xf numFmtId="0" fontId="8" fillId="24" borderId="52" xfId="0" applyFont="1" applyFill="1" applyBorder="1" applyAlignment="1">
      <alignment horizontal="center" vertical="center" wrapText="1"/>
    </xf>
  </cellXfs>
  <cellStyles count="4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 2" xfId="2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Обычный 2 2" xfId="47"/>
    <cellStyle name="Обычный 2 3" xfId="46"/>
    <cellStyle name="Обычный_552100_АиАХ_дн" xfId="38"/>
    <cellStyle name="Обычный_ИВТ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133350</xdr:colOff>
      <xdr:row>3</xdr:row>
      <xdr:rowOff>4397</xdr:rowOff>
    </xdr:from>
    <xdr:to>
      <xdr:col>60</xdr:col>
      <xdr:colOff>14044</xdr:colOff>
      <xdr:row>5</xdr:row>
      <xdr:rowOff>114178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8604250" y="1350597"/>
          <a:ext cx="2630244" cy="61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2023-24-окуу жылынан баштап топтоо үчүн 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/ Для наборов</a:t>
          </a:r>
          <a:r>
            <a:rPr lang="ru-RU" sz="900" b="0" i="0" baseline="0">
              <a:effectLst/>
              <a:latin typeface="Times New Roman" pitchFamily="18" charset="0"/>
              <a:ea typeface="+mn-ea"/>
              <a:cs typeface="Times New Roman" pitchFamily="18" charset="0"/>
            </a:rPr>
            <a:t> с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 2023-24 уч.года</a:t>
          </a:r>
          <a:endParaRPr lang="ru-RU" sz="900" b="0" i="0">
            <a:effectLst/>
            <a:latin typeface="Times New Roman" pitchFamily="18" charset="0"/>
            <a:cs typeface="Times New Roman" pitchFamily="18" charset="0"/>
          </a:endParaRPr>
        </a:p>
        <a:p>
          <a:pPr algn="ctr" rtl="1">
            <a:defRPr sz="1000"/>
          </a:pP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/ 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For sets from 202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3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-2</a:t>
          </a:r>
          <a:r>
            <a:rPr lang="ru-RU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4</a:t>
          </a:r>
          <a:r>
            <a:rPr lang="en-US" sz="900" b="0" i="0">
              <a:effectLst/>
              <a:latin typeface="Times New Roman" pitchFamily="18" charset="0"/>
              <a:ea typeface="+mn-ea"/>
              <a:cs typeface="Times New Roman" pitchFamily="18" charset="0"/>
            </a:rPr>
            <a:t> academic year</a:t>
          </a:r>
          <a:endParaRPr lang="ru-RU" sz="10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165100</xdr:colOff>
      <xdr:row>12</xdr:row>
      <xdr:rowOff>183696</xdr:rowOff>
    </xdr:from>
    <xdr:to>
      <xdr:col>59</xdr:col>
      <xdr:colOff>217244</xdr:colOff>
      <xdr:row>15</xdr:row>
      <xdr:rowOff>0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921296" y="3517446"/>
          <a:ext cx="2174859" cy="564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Окуу планынын иштөөсүнүн минималдуу мөөнөтү - 4 жыл</a:t>
          </a:r>
          <a:r>
            <a:rPr lang="ru-RU" sz="800" b="0" i="1">
              <a:solidFill>
                <a:srgbClr val="FF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800" b="0" i="1">
              <a:effectLst/>
              <a:latin typeface="Times New Roman" pitchFamily="18" charset="0"/>
              <a:ea typeface="+mn-ea"/>
              <a:cs typeface="Times New Roman" pitchFamily="18" charset="0"/>
            </a:rPr>
            <a:t>/ Минимальный срок действия учебного плана-4 года / </a:t>
          </a:r>
          <a:r>
            <a:rPr lang="en-US" sz="800" b="0" i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minimum of the curriculum is 4 years</a:t>
          </a:r>
          <a:endParaRPr lang="ru-RU" sz="1000" b="0" i="1" strike="noStrike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3</xdr:row>
      <xdr:rowOff>161192</xdr:rowOff>
    </xdr:from>
    <xdr:to>
      <xdr:col>14</xdr:col>
      <xdr:colOff>91280</xdr:colOff>
      <xdr:row>12</xdr:row>
      <xdr:rowOff>142209</xdr:rowOff>
    </xdr:to>
    <xdr:sp macro="" textlink="">
      <xdr:nvSpPr>
        <xdr:cNvPr id="5" name="TextBox 4"/>
        <xdr:cNvSpPr txBox="1"/>
      </xdr:nvSpPr>
      <xdr:spPr>
        <a:xfrm>
          <a:off x="0" y="1502019"/>
          <a:ext cx="2479857" cy="197394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CONFIRM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Академиялык иштери боюнча проректор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 /  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Проректор по академической работе / </a:t>
          </a:r>
          <a:endParaRPr kumimoji="0" lang="en-US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Vice-Rector for Academic Affairs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____________Сырымбекова Э.И.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"___"________2024  ж./г./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y.</a:t>
          </a: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3" name="Line 2266"/>
        <xdr:cNvSpPr>
          <a:spLocks noChangeShapeType="1"/>
        </xdr:cNvSpPr>
      </xdr:nvSpPr>
      <xdr:spPr bwMode="auto">
        <a:xfrm>
          <a:off x="1046797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38100</xdr:rowOff>
    </xdr:from>
    <xdr:to>
      <xdr:col>7</xdr:col>
      <xdr:colOff>0</xdr:colOff>
      <xdr:row>8</xdr:row>
      <xdr:rowOff>142875</xdr:rowOff>
    </xdr:to>
    <xdr:sp macro="" textlink="">
      <xdr:nvSpPr>
        <xdr:cNvPr id="5" name="Line 4062"/>
        <xdr:cNvSpPr>
          <a:spLocks noChangeShapeType="1"/>
        </xdr:cNvSpPr>
      </xdr:nvSpPr>
      <xdr:spPr bwMode="auto">
        <a:xfrm>
          <a:off x="10467975" y="355282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60477</xdr:rowOff>
    </xdr:from>
    <xdr:to>
      <xdr:col>1</xdr:col>
      <xdr:colOff>4844143</xdr:colOff>
      <xdr:row>4</xdr:row>
      <xdr:rowOff>0</xdr:rowOff>
    </xdr:to>
    <xdr:sp macro="" textlink="">
      <xdr:nvSpPr>
        <xdr:cNvPr id="7" name="TextBox 6"/>
        <xdr:cNvSpPr txBox="1"/>
      </xdr:nvSpPr>
      <xdr:spPr>
        <a:xfrm>
          <a:off x="0" y="60477"/>
          <a:ext cx="5823857" cy="1150559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"БЕКИТЕМИН / УТВЕРЖДАЮ / 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CONFIRM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400" b="1" i="0">
              <a:effectLst/>
              <a:latin typeface="Times New Roman" pitchFamily="18" charset="0"/>
              <a:ea typeface="+mn-ea"/>
              <a:cs typeface="Times New Roman" pitchFamily="18" charset="0"/>
            </a:rPr>
            <a:t>Институттун директору</a:t>
          </a:r>
          <a:r>
            <a:rPr lang="ru-RU" sz="1400" b="1" i="0">
              <a:effectLst/>
              <a:latin typeface="+mn-lt"/>
              <a:ea typeface="+mn-ea"/>
              <a:cs typeface="+mn-cs"/>
            </a:rPr>
            <a:t> / 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Директор института /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Director of the Institute</a:t>
          </a: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________________________________</a:t>
          </a: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                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"___"________20___ ж./г./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y</a:t>
          </a: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2"/>
  <sheetViews>
    <sheetView view="pageBreakPreview" topLeftCell="A13" zoomScale="130" zoomScaleNormal="100" zoomScaleSheetLayoutView="130" workbookViewId="0">
      <selection activeCell="BB7" sqref="BB7"/>
    </sheetView>
  </sheetViews>
  <sheetFormatPr defaultRowHeight="12.75" x14ac:dyDescent="0.2"/>
  <cols>
    <col min="1" max="1" width="3" style="49" customWidth="1"/>
    <col min="2" max="22" width="2.5703125" style="49" customWidth="1"/>
    <col min="23" max="23" width="2.7109375" style="49" customWidth="1"/>
    <col min="24" max="24" width="2.5703125" style="49" customWidth="1"/>
    <col min="25" max="25" width="2.7109375" style="49" customWidth="1"/>
    <col min="26" max="31" width="2.5703125" style="49" customWidth="1"/>
    <col min="32" max="32" width="3" style="49" customWidth="1"/>
    <col min="33" max="33" width="2.5703125" style="49" customWidth="1"/>
    <col min="34" max="34" width="3.140625" style="49" customWidth="1"/>
    <col min="35" max="38" width="2.5703125" style="49" customWidth="1"/>
    <col min="39" max="39" width="2.42578125" style="49" customWidth="1"/>
    <col min="40" max="42" width="2.5703125" style="49" customWidth="1"/>
    <col min="43" max="43" width="3" style="49" customWidth="1"/>
    <col min="44" max="44" width="2.7109375" style="49" customWidth="1"/>
    <col min="45" max="49" width="2.5703125" style="49" customWidth="1"/>
    <col min="50" max="50" width="2.85546875" style="49" customWidth="1"/>
    <col min="51" max="53" width="2.5703125" style="49" customWidth="1"/>
    <col min="54" max="54" width="4" style="49" customWidth="1"/>
    <col min="55" max="55" width="5.140625" style="49" customWidth="1"/>
    <col min="56" max="56" width="3.7109375" style="49" customWidth="1"/>
    <col min="57" max="57" width="3.140625" style="49" customWidth="1"/>
    <col min="58" max="58" width="4.42578125" style="49" customWidth="1"/>
    <col min="59" max="59" width="4.140625" style="49" customWidth="1"/>
    <col min="60" max="60" width="3.7109375" style="49" customWidth="1"/>
    <col min="61" max="16384" width="9.140625" style="49"/>
  </cols>
  <sheetData>
    <row r="1" spans="1:62" s="6" customFormat="1" ht="33" customHeight="1" x14ac:dyDescent="0.2">
      <c r="A1" s="567" t="s">
        <v>63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12"/>
    </row>
    <row r="2" spans="1:62" s="6" customFormat="1" ht="35.25" customHeight="1" x14ac:dyDescent="0.25">
      <c r="A2" s="570" t="s">
        <v>64</v>
      </c>
      <c r="B2" s="570"/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  <c r="BB2" s="570"/>
      <c r="BC2" s="570"/>
      <c r="BD2" s="570"/>
      <c r="BE2" s="570"/>
      <c r="BF2" s="570"/>
      <c r="BG2" s="570"/>
      <c r="BH2" s="570"/>
      <c r="BI2" s="13"/>
    </row>
    <row r="3" spans="1:62" s="6" customFormat="1" ht="37.5" customHeight="1" x14ac:dyDescent="0.2">
      <c r="A3" s="571" t="s">
        <v>65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  <c r="X3" s="571"/>
      <c r="Y3" s="571"/>
      <c r="Z3" s="571"/>
      <c r="AA3" s="571"/>
      <c r="AB3" s="571"/>
      <c r="AC3" s="571"/>
      <c r="AD3" s="571"/>
      <c r="AE3" s="571"/>
      <c r="AF3" s="571"/>
      <c r="AG3" s="571"/>
      <c r="AH3" s="571"/>
      <c r="AI3" s="571"/>
      <c r="AJ3" s="571"/>
      <c r="AK3" s="571"/>
      <c r="AL3" s="571"/>
      <c r="AM3" s="571"/>
      <c r="AN3" s="571"/>
      <c r="AO3" s="571"/>
      <c r="AP3" s="571"/>
      <c r="AQ3" s="571"/>
      <c r="AR3" s="571"/>
      <c r="AS3" s="571"/>
      <c r="AT3" s="571"/>
      <c r="AU3" s="571"/>
      <c r="AV3" s="571"/>
      <c r="AW3" s="571"/>
      <c r="AX3" s="571"/>
      <c r="AY3" s="571"/>
      <c r="AZ3" s="571"/>
      <c r="BA3" s="571"/>
      <c r="BB3" s="571"/>
      <c r="BC3" s="571"/>
      <c r="BD3" s="571"/>
      <c r="BE3" s="571"/>
      <c r="BF3" s="571"/>
      <c r="BG3" s="571"/>
      <c r="BH3" s="571"/>
    </row>
    <row r="4" spans="1:62" s="6" customFormat="1" ht="25.5" customHeight="1" x14ac:dyDescent="0.2">
      <c r="A4" s="569" t="s">
        <v>91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  <c r="V4" s="569"/>
      <c r="W4" s="569"/>
      <c r="X4" s="569"/>
      <c r="Y4" s="569"/>
      <c r="Z4" s="569"/>
      <c r="AA4" s="569"/>
      <c r="AB4" s="569"/>
      <c r="AC4" s="569"/>
      <c r="AD4" s="569"/>
      <c r="AE4" s="569"/>
      <c r="AF4" s="569"/>
      <c r="AG4" s="569"/>
      <c r="AH4" s="569"/>
      <c r="AI4" s="569"/>
      <c r="AJ4" s="569"/>
      <c r="AK4" s="569"/>
      <c r="AL4" s="569"/>
      <c r="AM4" s="569"/>
      <c r="AN4" s="569"/>
      <c r="AO4" s="569"/>
      <c r="AP4" s="569"/>
      <c r="AQ4" s="569"/>
      <c r="AR4" s="569"/>
      <c r="AS4" s="569"/>
      <c r="AT4" s="569"/>
      <c r="AU4" s="569"/>
      <c r="AV4" s="569"/>
      <c r="AW4" s="569"/>
      <c r="AX4" s="569"/>
      <c r="AY4" s="569"/>
      <c r="AZ4" s="569"/>
      <c r="BA4" s="569"/>
      <c r="BB4" s="569"/>
      <c r="BC4" s="569"/>
      <c r="BD4" s="569"/>
      <c r="BE4" s="569"/>
      <c r="BF4" s="569"/>
      <c r="BG4" s="569"/>
      <c r="BH4" s="569"/>
      <c r="BI4" s="14"/>
    </row>
    <row r="5" spans="1:62" s="6" customFormat="1" ht="14.25" customHeight="1" x14ac:dyDescent="0.2">
      <c r="A5" s="15"/>
      <c r="B5" s="15"/>
      <c r="C5" s="16"/>
      <c r="D5" s="15"/>
      <c r="E5" s="15"/>
      <c r="F5" s="15"/>
      <c r="G5" s="17"/>
      <c r="H5" s="18"/>
      <c r="I5" s="18"/>
      <c r="J5" s="18"/>
      <c r="K5" s="18"/>
      <c r="L5" s="18"/>
      <c r="M5" s="19"/>
      <c r="N5" s="18"/>
      <c r="O5" s="18"/>
      <c r="P5" s="18"/>
      <c r="Q5" s="18"/>
      <c r="R5" s="18"/>
      <c r="S5" s="18"/>
      <c r="T5" s="18"/>
      <c r="U5" s="18"/>
      <c r="V5" s="18"/>
      <c r="W5" s="18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AS5" s="14"/>
      <c r="AT5" s="14"/>
      <c r="AU5" s="14"/>
      <c r="AV5" s="21"/>
      <c r="AW5" s="21"/>
      <c r="AX5" s="21"/>
      <c r="AY5" s="15"/>
      <c r="AZ5" s="15"/>
      <c r="BA5" s="15"/>
      <c r="BB5" s="22"/>
      <c r="BC5" s="22"/>
      <c r="BD5" s="22"/>
      <c r="BE5" s="22"/>
      <c r="BF5" s="22"/>
      <c r="BG5" s="22"/>
      <c r="BH5" s="22"/>
      <c r="BI5" s="14"/>
    </row>
    <row r="6" spans="1:62" s="6" customFormat="1" ht="16.5" customHeight="1" x14ac:dyDescent="0.2">
      <c r="A6" s="574" t="s">
        <v>199</v>
      </c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4"/>
      <c r="Z6" s="575" t="s">
        <v>274</v>
      </c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5"/>
      <c r="AM6" s="575"/>
      <c r="AN6" s="575"/>
      <c r="AO6" s="575"/>
      <c r="AP6" s="575"/>
      <c r="AQ6" s="575"/>
      <c r="AR6" s="575"/>
      <c r="AS6" s="575"/>
      <c r="AT6" s="575"/>
      <c r="AU6" s="575"/>
      <c r="AV6" s="575"/>
      <c r="AW6" s="575"/>
      <c r="AX6" s="575"/>
      <c r="AY6" s="575"/>
      <c r="BJ6" s="14"/>
    </row>
    <row r="7" spans="1:62" s="6" customFormat="1" ht="16.5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575"/>
      <c r="AA7" s="575"/>
      <c r="AB7" s="575"/>
      <c r="AC7" s="575"/>
      <c r="AD7" s="575"/>
      <c r="AE7" s="575"/>
      <c r="AF7" s="575"/>
      <c r="AG7" s="575"/>
      <c r="AH7" s="575"/>
      <c r="AI7" s="575"/>
      <c r="AJ7" s="575"/>
      <c r="AK7" s="575"/>
      <c r="AL7" s="575"/>
      <c r="AM7" s="575"/>
      <c r="AN7" s="575"/>
      <c r="AO7" s="575"/>
      <c r="AP7" s="575"/>
      <c r="AQ7" s="575"/>
      <c r="AR7" s="575"/>
      <c r="AS7" s="575"/>
      <c r="AT7" s="575"/>
      <c r="AU7" s="575"/>
      <c r="AV7" s="575"/>
      <c r="AW7" s="575"/>
      <c r="AX7" s="575"/>
      <c r="AY7" s="575"/>
      <c r="BJ7" s="14"/>
    </row>
    <row r="8" spans="1:62" s="6" customFormat="1" ht="16.5" customHeight="1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N8" s="29"/>
      <c r="O8" s="27"/>
      <c r="P8" s="28"/>
      <c r="Q8" s="28"/>
      <c r="R8" s="28"/>
      <c r="S8" s="28"/>
      <c r="T8" s="28"/>
      <c r="U8" s="28"/>
      <c r="V8" s="28"/>
      <c r="W8" s="30"/>
      <c r="X8" s="28"/>
      <c r="Y8" s="28"/>
      <c r="Z8" s="38"/>
      <c r="AA8" s="97"/>
      <c r="AB8" s="37"/>
      <c r="AC8" s="37"/>
      <c r="AD8" s="36"/>
      <c r="AE8" s="36"/>
      <c r="AF8" s="35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96"/>
      <c r="AV8" s="98"/>
      <c r="AW8" s="11"/>
      <c r="AX8" s="11"/>
      <c r="AY8" s="11"/>
      <c r="BJ8" s="14"/>
    </row>
    <row r="9" spans="1:62" s="6" customFormat="1" ht="16.5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9"/>
      <c r="O9" s="27"/>
      <c r="P9" s="28"/>
      <c r="Q9" s="28"/>
      <c r="R9" s="28"/>
      <c r="S9" s="28"/>
      <c r="T9" s="28"/>
      <c r="U9" s="28"/>
      <c r="V9" s="28"/>
      <c r="W9" s="30"/>
      <c r="X9" s="28"/>
      <c r="Y9" s="28"/>
      <c r="Z9" s="10"/>
      <c r="AA9" s="97"/>
      <c r="AB9" s="37"/>
      <c r="AC9" s="37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96"/>
      <c r="AV9" s="98"/>
      <c r="AW9" s="11"/>
      <c r="AX9" s="11"/>
      <c r="AY9" s="11"/>
      <c r="BE9" s="6" t="s">
        <v>1</v>
      </c>
      <c r="BJ9" s="14"/>
    </row>
    <row r="10" spans="1:62" s="6" customFormat="1" ht="16.5" customHeight="1" x14ac:dyDescent="0.2">
      <c r="A10" s="568" t="s">
        <v>253</v>
      </c>
      <c r="B10" s="568"/>
      <c r="C10" s="568"/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73" t="s">
        <v>275</v>
      </c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573"/>
      <c r="AS10" s="573"/>
      <c r="AT10" s="573"/>
      <c r="AU10" s="573"/>
      <c r="AV10" s="573"/>
      <c r="AW10" s="573"/>
      <c r="AX10" s="573"/>
      <c r="AY10" s="573"/>
      <c r="AZ10" s="573"/>
      <c r="BA10" s="32"/>
      <c r="BJ10" s="5"/>
    </row>
    <row r="11" spans="1:62" s="6" customFormat="1" ht="16.5" customHeight="1" x14ac:dyDescent="0.2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9"/>
      <c r="N11" s="29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573"/>
      <c r="AS11" s="573"/>
      <c r="AT11" s="573"/>
      <c r="AU11" s="573"/>
      <c r="AV11" s="573"/>
      <c r="AW11" s="573"/>
      <c r="AX11" s="573"/>
      <c r="AY11" s="573"/>
      <c r="AZ11" s="573"/>
      <c r="BJ11" s="14"/>
    </row>
    <row r="12" spans="1:62" s="6" customFormat="1" ht="16.5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9"/>
      <c r="N12" s="29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10"/>
      <c r="AA12" s="11"/>
      <c r="AB12" s="11"/>
      <c r="AC12" s="11"/>
      <c r="AD12" s="11"/>
      <c r="AE12" s="11"/>
      <c r="AF12" s="11"/>
      <c r="AG12" s="11"/>
      <c r="AH12" s="11"/>
      <c r="AI12" s="11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31"/>
      <c r="AV12" s="31"/>
      <c r="AW12" s="11"/>
      <c r="AX12" s="11"/>
      <c r="AY12" s="11"/>
      <c r="BJ12" s="14"/>
    </row>
    <row r="13" spans="1:62" s="6" customFormat="1" ht="18" customHeight="1" x14ac:dyDescent="0.25">
      <c r="A13" s="572" t="s">
        <v>145</v>
      </c>
      <c r="B13" s="568"/>
      <c r="C13" s="568"/>
      <c r="D13" s="568"/>
      <c r="E13" s="568"/>
      <c r="F13" s="568"/>
      <c r="G13" s="568"/>
      <c r="H13" s="568"/>
      <c r="I13" s="568"/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  <c r="Z13" s="123" t="s">
        <v>141</v>
      </c>
      <c r="AA13" s="124"/>
      <c r="AB13" s="124"/>
      <c r="AC13" s="35"/>
      <c r="AD13" s="35"/>
      <c r="AE13" s="36"/>
      <c r="AF13" s="36"/>
      <c r="AG13" s="36"/>
      <c r="AH13" s="36"/>
      <c r="AI13" s="36"/>
      <c r="AJ13" s="36"/>
      <c r="AK13" s="36"/>
      <c r="AL13" s="24"/>
      <c r="AM13" s="24"/>
      <c r="AN13" s="24"/>
      <c r="AO13" s="24"/>
      <c r="AP13" s="24"/>
      <c r="AQ13" s="24"/>
      <c r="AR13" s="24"/>
      <c r="AS13" s="24"/>
      <c r="AT13" s="24"/>
      <c r="AU13" s="25"/>
      <c r="AV13" s="25"/>
      <c r="AW13" s="124"/>
      <c r="AX13" s="124"/>
      <c r="AY13" s="124"/>
      <c r="BJ13" s="14"/>
    </row>
    <row r="14" spans="1:62" s="6" customFormat="1" ht="27.75" customHeight="1" x14ac:dyDescent="0.25">
      <c r="A14" s="572" t="s">
        <v>92</v>
      </c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37" t="s">
        <v>142</v>
      </c>
      <c r="AA14" s="11"/>
      <c r="AB14" s="11"/>
      <c r="AC14" s="34"/>
      <c r="AD14" s="35"/>
      <c r="AE14" s="35"/>
      <c r="AF14" s="35"/>
      <c r="AG14" s="35"/>
      <c r="AH14" s="35"/>
      <c r="AI14" s="35"/>
      <c r="AJ14" s="35"/>
      <c r="AK14" s="35"/>
      <c r="AL14" s="33"/>
      <c r="AM14" s="33"/>
      <c r="AN14" s="33"/>
      <c r="AO14" s="33"/>
      <c r="AP14" s="33"/>
      <c r="AQ14" s="33"/>
      <c r="AR14" s="33"/>
      <c r="AS14" s="33"/>
      <c r="AT14" s="33"/>
      <c r="AU14" s="23"/>
      <c r="AV14" s="38"/>
      <c r="AW14" s="11"/>
      <c r="AX14" s="11"/>
      <c r="AY14" s="11"/>
      <c r="BJ14" s="14"/>
    </row>
    <row r="15" spans="1:62" s="6" customFormat="1" ht="16.5" customHeight="1" x14ac:dyDescent="0.25">
      <c r="A15" s="568" t="s">
        <v>80</v>
      </c>
      <c r="B15" s="568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39" t="s">
        <v>143</v>
      </c>
      <c r="AA15" s="11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14"/>
      <c r="BA15" s="14"/>
      <c r="BB15" s="14"/>
      <c r="BC15" s="14"/>
      <c r="BD15" s="14"/>
      <c r="BE15" s="14"/>
      <c r="BF15" s="14"/>
      <c r="BG15" s="14"/>
      <c r="BH15" s="14"/>
      <c r="BI15" s="14"/>
    </row>
    <row r="16" spans="1:62" ht="12" customHeight="1" x14ac:dyDescent="0.4">
      <c r="A16" s="42"/>
      <c r="B16" s="42"/>
      <c r="C16" s="42"/>
      <c r="D16" s="42"/>
      <c r="E16" s="43"/>
      <c r="F16" s="44"/>
      <c r="G16" s="43"/>
      <c r="H16" s="42"/>
      <c r="I16" s="43"/>
      <c r="J16" s="43"/>
      <c r="K16" s="45"/>
      <c r="L16" s="46"/>
      <c r="M16" s="46"/>
      <c r="N16" s="46"/>
      <c r="O16" s="46"/>
      <c r="P16" s="42"/>
      <c r="Q16" s="42"/>
      <c r="R16" s="47"/>
      <c r="S16" s="42"/>
      <c r="T16" s="42"/>
      <c r="U16" s="42"/>
      <c r="V16" s="42"/>
      <c r="W16" s="42"/>
      <c r="X16" s="42"/>
      <c r="Y16" s="42"/>
      <c r="Z16" s="42"/>
      <c r="AA16" s="42"/>
      <c r="AB16" s="43"/>
      <c r="AC16" s="43"/>
      <c r="AD16" s="43"/>
      <c r="AE16" s="43"/>
      <c r="AF16" s="43"/>
      <c r="AG16" s="43"/>
      <c r="AH16" s="43"/>
      <c r="AI16" s="43"/>
      <c r="AJ16" s="43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s="50" customFormat="1" ht="37.5" customHeight="1" x14ac:dyDescent="0.2">
      <c r="A17" s="580" t="s">
        <v>93</v>
      </c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  <c r="M17" s="581"/>
      <c r="N17" s="581"/>
      <c r="O17" s="581"/>
      <c r="P17" s="581"/>
      <c r="Q17" s="581"/>
      <c r="R17" s="581"/>
      <c r="S17" s="581"/>
      <c r="T17" s="581"/>
      <c r="U17" s="581"/>
      <c r="V17" s="581"/>
      <c r="W17" s="581"/>
      <c r="X17" s="581"/>
      <c r="Y17" s="581"/>
      <c r="Z17" s="581"/>
      <c r="AA17" s="581"/>
      <c r="AB17" s="581"/>
      <c r="AC17" s="581"/>
      <c r="AD17" s="581"/>
      <c r="AE17" s="581"/>
      <c r="AF17" s="581"/>
      <c r="AG17" s="581"/>
      <c r="AH17" s="581"/>
      <c r="AI17" s="581"/>
      <c r="AJ17" s="581"/>
      <c r="AK17" s="581"/>
      <c r="AL17" s="581"/>
      <c r="AM17" s="581"/>
      <c r="AN17" s="581"/>
      <c r="AO17" s="581"/>
      <c r="AP17" s="581"/>
      <c r="AQ17" s="581"/>
      <c r="AR17" s="581"/>
      <c r="AS17" s="581"/>
      <c r="AT17" s="581"/>
      <c r="AU17" s="581"/>
      <c r="AV17" s="581"/>
      <c r="AW17" s="581"/>
      <c r="AX17" s="581"/>
      <c r="AY17" s="581"/>
      <c r="AZ17" s="581"/>
      <c r="BA17" s="582"/>
      <c r="BB17" s="560" t="s">
        <v>99</v>
      </c>
      <c r="BC17" s="560"/>
      <c r="BD17" s="560"/>
      <c r="BE17" s="560"/>
      <c r="BF17" s="560"/>
      <c r="BG17" s="560"/>
      <c r="BH17" s="560"/>
    </row>
    <row r="18" spans="1:60" s="50" customFormat="1" ht="12.75" customHeight="1" x14ac:dyDescent="0.2">
      <c r="A18" s="561" t="s">
        <v>50</v>
      </c>
      <c r="B18" s="564" t="s">
        <v>66</v>
      </c>
      <c r="C18" s="565"/>
      <c r="D18" s="565"/>
      <c r="E18" s="565"/>
      <c r="F18" s="566"/>
      <c r="G18" s="564" t="s">
        <v>67</v>
      </c>
      <c r="H18" s="565"/>
      <c r="I18" s="565"/>
      <c r="J18" s="566"/>
      <c r="K18" s="564" t="s">
        <v>68</v>
      </c>
      <c r="L18" s="565"/>
      <c r="M18" s="565"/>
      <c r="N18" s="566"/>
      <c r="O18" s="564" t="s">
        <v>69</v>
      </c>
      <c r="P18" s="565"/>
      <c r="Q18" s="565"/>
      <c r="R18" s="565"/>
      <c r="S18" s="566"/>
      <c r="T18" s="564" t="s">
        <v>70</v>
      </c>
      <c r="U18" s="565"/>
      <c r="V18" s="565"/>
      <c r="W18" s="566"/>
      <c r="X18" s="564" t="s">
        <v>71</v>
      </c>
      <c r="Y18" s="565"/>
      <c r="Z18" s="565"/>
      <c r="AA18" s="566"/>
      <c r="AB18" s="564" t="s">
        <v>72</v>
      </c>
      <c r="AC18" s="565"/>
      <c r="AD18" s="565"/>
      <c r="AE18" s="565"/>
      <c r="AF18" s="566"/>
      <c r="AG18" s="564" t="s">
        <v>74</v>
      </c>
      <c r="AH18" s="565"/>
      <c r="AI18" s="565"/>
      <c r="AJ18" s="566"/>
      <c r="AK18" s="564" t="s">
        <v>73</v>
      </c>
      <c r="AL18" s="565"/>
      <c r="AM18" s="565"/>
      <c r="AN18" s="566"/>
      <c r="AO18" s="564" t="s">
        <v>75</v>
      </c>
      <c r="AP18" s="565"/>
      <c r="AQ18" s="565"/>
      <c r="AR18" s="566"/>
      <c r="AS18" s="564" t="s">
        <v>76</v>
      </c>
      <c r="AT18" s="565"/>
      <c r="AU18" s="565"/>
      <c r="AV18" s="565"/>
      <c r="AW18" s="566"/>
      <c r="AX18" s="564" t="s">
        <v>77</v>
      </c>
      <c r="AY18" s="565"/>
      <c r="AZ18" s="565"/>
      <c r="BA18" s="566"/>
      <c r="BB18" s="559" t="s">
        <v>87</v>
      </c>
      <c r="BC18" s="556" t="s">
        <v>101</v>
      </c>
      <c r="BD18" s="559" t="s">
        <v>88</v>
      </c>
      <c r="BE18" s="559" t="s">
        <v>89</v>
      </c>
      <c r="BF18" s="559" t="s">
        <v>102</v>
      </c>
      <c r="BG18" s="559" t="s">
        <v>100</v>
      </c>
      <c r="BH18" s="559" t="s">
        <v>90</v>
      </c>
    </row>
    <row r="19" spans="1:60" s="50" customFormat="1" x14ac:dyDescent="0.2">
      <c r="A19" s="562"/>
      <c r="B19" s="51" t="s">
        <v>0</v>
      </c>
      <c r="C19" s="51" t="s">
        <v>3</v>
      </c>
      <c r="D19" s="51" t="s">
        <v>4</v>
      </c>
      <c r="E19" s="51" t="s">
        <v>5</v>
      </c>
      <c r="F19" s="51" t="s">
        <v>6</v>
      </c>
      <c r="G19" s="51" t="s">
        <v>7</v>
      </c>
      <c r="H19" s="51" t="s">
        <v>8</v>
      </c>
      <c r="I19" s="51" t="s">
        <v>9</v>
      </c>
      <c r="J19" s="51" t="s">
        <v>10</v>
      </c>
      <c r="K19" s="51" t="s">
        <v>11</v>
      </c>
      <c r="L19" s="51" t="s">
        <v>12</v>
      </c>
      <c r="M19" s="51" t="s">
        <v>13</v>
      </c>
      <c r="N19" s="51" t="s">
        <v>14</v>
      </c>
      <c r="O19" s="51" t="s">
        <v>0</v>
      </c>
      <c r="P19" s="51" t="s">
        <v>3</v>
      </c>
      <c r="Q19" s="51" t="s">
        <v>4</v>
      </c>
      <c r="R19" s="51" t="s">
        <v>5</v>
      </c>
      <c r="S19" s="51" t="s">
        <v>6</v>
      </c>
      <c r="T19" s="51" t="s">
        <v>15</v>
      </c>
      <c r="U19" s="51" t="s">
        <v>16</v>
      </c>
      <c r="V19" s="51" t="s">
        <v>17</v>
      </c>
      <c r="W19" s="51" t="s">
        <v>18</v>
      </c>
      <c r="X19" s="51" t="s">
        <v>2</v>
      </c>
      <c r="Y19" s="51" t="s">
        <v>19</v>
      </c>
      <c r="Z19" s="51" t="s">
        <v>20</v>
      </c>
      <c r="AA19" s="51" t="s">
        <v>21</v>
      </c>
      <c r="AB19" s="51" t="s">
        <v>2</v>
      </c>
      <c r="AC19" s="51" t="s">
        <v>19</v>
      </c>
      <c r="AD19" s="51" t="s">
        <v>20</v>
      </c>
      <c r="AE19" s="51" t="s">
        <v>21</v>
      </c>
      <c r="AF19" s="51" t="s">
        <v>22</v>
      </c>
      <c r="AG19" s="51" t="s">
        <v>7</v>
      </c>
      <c r="AH19" s="51" t="s">
        <v>8</v>
      </c>
      <c r="AI19" s="51" t="s">
        <v>9</v>
      </c>
      <c r="AJ19" s="51" t="s">
        <v>10</v>
      </c>
      <c r="AK19" s="51">
        <v>4</v>
      </c>
      <c r="AL19" s="51" t="s">
        <v>23</v>
      </c>
      <c r="AM19" s="51" t="s">
        <v>24</v>
      </c>
      <c r="AN19" s="51" t="s">
        <v>25</v>
      </c>
      <c r="AO19" s="51" t="s">
        <v>0</v>
      </c>
      <c r="AP19" s="51" t="s">
        <v>3</v>
      </c>
      <c r="AQ19" s="51" t="s">
        <v>4</v>
      </c>
      <c r="AR19" s="51" t="s">
        <v>5</v>
      </c>
      <c r="AS19" s="51" t="s">
        <v>6</v>
      </c>
      <c r="AT19" s="51" t="s">
        <v>7</v>
      </c>
      <c r="AU19" s="51" t="s">
        <v>8</v>
      </c>
      <c r="AV19" s="51" t="s">
        <v>9</v>
      </c>
      <c r="AW19" s="51" t="s">
        <v>10</v>
      </c>
      <c r="AX19" s="51">
        <v>3</v>
      </c>
      <c r="AY19" s="51">
        <v>7</v>
      </c>
      <c r="AZ19" s="51">
        <v>14</v>
      </c>
      <c r="BA19" s="51">
        <v>21</v>
      </c>
      <c r="BB19" s="559"/>
      <c r="BC19" s="557"/>
      <c r="BD19" s="559"/>
      <c r="BE19" s="559"/>
      <c r="BF19" s="559"/>
      <c r="BG19" s="559"/>
      <c r="BH19" s="559"/>
    </row>
    <row r="20" spans="1:60" s="50" customFormat="1" x14ac:dyDescent="0.2">
      <c r="A20" s="562"/>
      <c r="B20" s="51" t="s">
        <v>26</v>
      </c>
      <c r="C20" s="51" t="s">
        <v>27</v>
      </c>
      <c r="D20" s="51" t="s">
        <v>28</v>
      </c>
      <c r="E20" s="51" t="s">
        <v>29</v>
      </c>
      <c r="F20" s="51" t="s">
        <v>15</v>
      </c>
      <c r="G20" s="51" t="s">
        <v>16</v>
      </c>
      <c r="H20" s="51" t="s">
        <v>17</v>
      </c>
      <c r="I20" s="51" t="s">
        <v>18</v>
      </c>
      <c r="J20" s="51" t="s">
        <v>2</v>
      </c>
      <c r="K20" s="51" t="s">
        <v>19</v>
      </c>
      <c r="L20" s="51" t="s">
        <v>20</v>
      </c>
      <c r="M20" s="51" t="s">
        <v>21</v>
      </c>
      <c r="N20" s="51" t="s">
        <v>22</v>
      </c>
      <c r="O20" s="51" t="s">
        <v>26</v>
      </c>
      <c r="P20" s="51" t="s">
        <v>27</v>
      </c>
      <c r="Q20" s="51" t="s">
        <v>28</v>
      </c>
      <c r="R20" s="51" t="s">
        <v>29</v>
      </c>
      <c r="S20" s="51" t="s">
        <v>30</v>
      </c>
      <c r="T20" s="51" t="s">
        <v>23</v>
      </c>
      <c r="U20" s="51" t="s">
        <v>24</v>
      </c>
      <c r="V20" s="51" t="s">
        <v>25</v>
      </c>
      <c r="W20" s="51" t="s">
        <v>0</v>
      </c>
      <c r="X20" s="51" t="s">
        <v>3</v>
      </c>
      <c r="Y20" s="51" t="s">
        <v>4</v>
      </c>
      <c r="Z20" s="51" t="s">
        <v>5</v>
      </c>
      <c r="AA20" s="51" t="s">
        <v>0</v>
      </c>
      <c r="AB20" s="51" t="s">
        <v>3</v>
      </c>
      <c r="AC20" s="51" t="s">
        <v>4</v>
      </c>
      <c r="AD20" s="51" t="s">
        <v>5</v>
      </c>
      <c r="AE20" s="51" t="s">
        <v>6</v>
      </c>
      <c r="AF20" s="51" t="s">
        <v>15</v>
      </c>
      <c r="AG20" s="51" t="s">
        <v>16</v>
      </c>
      <c r="AH20" s="51" t="s">
        <v>17</v>
      </c>
      <c r="AI20" s="51" t="s">
        <v>18</v>
      </c>
      <c r="AJ20" s="51" t="s">
        <v>11</v>
      </c>
      <c r="AK20" s="51" t="s">
        <v>12</v>
      </c>
      <c r="AL20" s="51" t="s">
        <v>13</v>
      </c>
      <c r="AM20" s="51" t="s">
        <v>14</v>
      </c>
      <c r="AN20" s="51" t="s">
        <v>31</v>
      </c>
      <c r="AO20" s="51" t="s">
        <v>26</v>
      </c>
      <c r="AP20" s="51" t="s">
        <v>27</v>
      </c>
      <c r="AQ20" s="51" t="s">
        <v>28</v>
      </c>
      <c r="AR20" s="51" t="s">
        <v>29</v>
      </c>
      <c r="AS20" s="51" t="s">
        <v>15</v>
      </c>
      <c r="AT20" s="51" t="s">
        <v>16</v>
      </c>
      <c r="AU20" s="51" t="s">
        <v>17</v>
      </c>
      <c r="AV20" s="51" t="s">
        <v>18</v>
      </c>
      <c r="AW20" s="51">
        <v>2</v>
      </c>
      <c r="AX20" s="51">
        <v>6</v>
      </c>
      <c r="AY20" s="51">
        <v>13</v>
      </c>
      <c r="AZ20" s="51">
        <v>20</v>
      </c>
      <c r="BA20" s="51">
        <v>27</v>
      </c>
      <c r="BB20" s="559"/>
      <c r="BC20" s="557"/>
      <c r="BD20" s="559"/>
      <c r="BE20" s="559"/>
      <c r="BF20" s="559"/>
      <c r="BG20" s="559"/>
      <c r="BH20" s="559"/>
    </row>
    <row r="21" spans="1:60" s="50" customFormat="1" ht="30.75" customHeight="1" x14ac:dyDescent="0.15">
      <c r="A21" s="563"/>
      <c r="B21" s="52">
        <v>1</v>
      </c>
      <c r="C21" s="52">
        <v>2</v>
      </c>
      <c r="D21" s="52">
        <v>3</v>
      </c>
      <c r="E21" s="52">
        <v>4</v>
      </c>
      <c r="F21" s="52">
        <v>5</v>
      </c>
      <c r="G21" s="52">
        <v>6</v>
      </c>
      <c r="H21" s="53">
        <v>7</v>
      </c>
      <c r="I21" s="52">
        <v>8</v>
      </c>
      <c r="J21" s="52">
        <v>9</v>
      </c>
      <c r="K21" s="52">
        <v>10</v>
      </c>
      <c r="L21" s="52">
        <v>11</v>
      </c>
      <c r="M21" s="52">
        <v>12</v>
      </c>
      <c r="N21" s="52">
        <v>13</v>
      </c>
      <c r="O21" s="52">
        <v>14</v>
      </c>
      <c r="P21" s="52">
        <v>15</v>
      </c>
      <c r="Q21" s="52">
        <v>16</v>
      </c>
      <c r="R21" s="52">
        <v>17</v>
      </c>
      <c r="S21" s="52">
        <v>18</v>
      </c>
      <c r="T21" s="52">
        <v>19</v>
      </c>
      <c r="U21" s="52">
        <v>20</v>
      </c>
      <c r="V21" s="52">
        <v>21</v>
      </c>
      <c r="W21" s="52">
        <v>22</v>
      </c>
      <c r="X21" s="52">
        <v>23</v>
      </c>
      <c r="Y21" s="52">
        <v>24</v>
      </c>
      <c r="Z21" s="52">
        <v>25</v>
      </c>
      <c r="AA21" s="52">
        <v>26</v>
      </c>
      <c r="AB21" s="52">
        <v>27</v>
      </c>
      <c r="AC21" s="52">
        <v>28</v>
      </c>
      <c r="AD21" s="52">
        <v>29</v>
      </c>
      <c r="AE21" s="52">
        <v>30</v>
      </c>
      <c r="AF21" s="52">
        <v>31</v>
      </c>
      <c r="AG21" s="52">
        <v>32</v>
      </c>
      <c r="AH21" s="52">
        <v>33</v>
      </c>
      <c r="AI21" s="52">
        <v>34</v>
      </c>
      <c r="AJ21" s="52">
        <v>35</v>
      </c>
      <c r="AK21" s="52">
        <v>36</v>
      </c>
      <c r="AL21" s="52">
        <v>37</v>
      </c>
      <c r="AM21" s="52">
        <v>38</v>
      </c>
      <c r="AN21" s="52">
        <v>39</v>
      </c>
      <c r="AO21" s="52">
        <v>40</v>
      </c>
      <c r="AP21" s="52">
        <v>41</v>
      </c>
      <c r="AQ21" s="52">
        <v>42</v>
      </c>
      <c r="AR21" s="52">
        <v>43</v>
      </c>
      <c r="AS21" s="52">
        <v>44</v>
      </c>
      <c r="AT21" s="52">
        <v>45</v>
      </c>
      <c r="AU21" s="52">
        <v>46</v>
      </c>
      <c r="AV21" s="52">
        <v>47</v>
      </c>
      <c r="AW21" s="52">
        <v>48</v>
      </c>
      <c r="AX21" s="52">
        <v>49</v>
      </c>
      <c r="AY21" s="52">
        <v>50</v>
      </c>
      <c r="AZ21" s="149">
        <v>51</v>
      </c>
      <c r="BA21" s="149">
        <v>52</v>
      </c>
      <c r="BB21" s="559"/>
      <c r="BC21" s="558"/>
      <c r="BD21" s="559"/>
      <c r="BE21" s="559"/>
      <c r="BF21" s="559"/>
      <c r="BG21" s="559"/>
      <c r="BH21" s="559"/>
    </row>
    <row r="22" spans="1:60" s="50" customFormat="1" ht="13.5" customHeight="1" x14ac:dyDescent="0.2">
      <c r="A22" s="54">
        <v>1</v>
      </c>
      <c r="B22" s="152"/>
      <c r="C22" s="152"/>
      <c r="D22" s="150"/>
      <c r="E22" s="150"/>
      <c r="F22" s="150"/>
      <c r="G22" s="150"/>
      <c r="H22" s="150"/>
      <c r="I22" s="151" t="s">
        <v>43</v>
      </c>
      <c r="J22" s="148"/>
      <c r="K22" s="150"/>
      <c r="L22" s="150"/>
      <c r="M22" s="150"/>
      <c r="N22" s="150"/>
      <c r="O22" s="150"/>
      <c r="P22" s="150"/>
      <c r="Q22" s="150"/>
      <c r="R22" s="144"/>
      <c r="S22" s="144"/>
      <c r="T22" s="152" t="s">
        <v>32</v>
      </c>
      <c r="U22" s="152" t="s">
        <v>32</v>
      </c>
      <c r="V22" s="152"/>
      <c r="W22" s="152"/>
      <c r="X22" s="152"/>
      <c r="Y22" s="152"/>
      <c r="Z22" s="152"/>
      <c r="AA22" s="150"/>
      <c r="AB22" s="150"/>
      <c r="AC22" s="151" t="s">
        <v>43</v>
      </c>
      <c r="AD22" s="151"/>
      <c r="AE22" s="148"/>
      <c r="AF22" s="150"/>
      <c r="AG22" s="148"/>
      <c r="AH22" s="148"/>
      <c r="AI22" s="148"/>
      <c r="AJ22" s="148"/>
      <c r="AK22" s="150"/>
      <c r="AL22" s="144"/>
      <c r="AM22" s="144"/>
      <c r="AN22" s="152" t="s">
        <v>32</v>
      </c>
      <c r="AO22" s="152" t="s">
        <v>32</v>
      </c>
      <c r="AP22" s="152" t="s">
        <v>32</v>
      </c>
      <c r="AQ22" s="152" t="s">
        <v>32</v>
      </c>
      <c r="AR22" s="152" t="s">
        <v>32</v>
      </c>
      <c r="AS22" s="152" t="s">
        <v>32</v>
      </c>
      <c r="AT22" s="152" t="s">
        <v>32</v>
      </c>
      <c r="AU22" s="152" t="s">
        <v>32</v>
      </c>
      <c r="AV22" s="152" t="s">
        <v>32</v>
      </c>
      <c r="AW22" s="152" t="s">
        <v>32</v>
      </c>
      <c r="AX22" s="152" t="s">
        <v>32</v>
      </c>
      <c r="AY22" s="152" t="s">
        <v>32</v>
      </c>
      <c r="AZ22" s="152" t="s">
        <v>32</v>
      </c>
      <c r="BA22" s="152" t="s">
        <v>32</v>
      </c>
      <c r="BB22" s="126">
        <f>SUM(BC22:BH22)</f>
        <v>52</v>
      </c>
      <c r="BC22" s="55">
        <v>32</v>
      </c>
      <c r="BD22" s="55">
        <v>4</v>
      </c>
      <c r="BE22" s="55"/>
      <c r="BF22" s="55"/>
      <c r="BG22" s="55"/>
      <c r="BH22" s="55">
        <v>16</v>
      </c>
    </row>
    <row r="23" spans="1:60" s="50" customFormat="1" x14ac:dyDescent="0.2">
      <c r="A23" s="54">
        <v>2</v>
      </c>
      <c r="B23" s="152"/>
      <c r="C23" s="152"/>
      <c r="D23" s="150"/>
      <c r="E23" s="150"/>
      <c r="F23" s="150"/>
      <c r="G23" s="150"/>
      <c r="H23" s="150"/>
      <c r="I23" s="151" t="s">
        <v>43</v>
      </c>
      <c r="J23" s="148"/>
      <c r="K23" s="150"/>
      <c r="L23" s="150"/>
      <c r="M23" s="150"/>
      <c r="N23" s="150"/>
      <c r="O23" s="150"/>
      <c r="P23" s="150"/>
      <c r="Q23" s="150"/>
      <c r="R23" s="144"/>
      <c r="S23" s="144"/>
      <c r="T23" s="152" t="s">
        <v>32</v>
      </c>
      <c r="U23" s="152" t="s">
        <v>32</v>
      </c>
      <c r="V23" s="152"/>
      <c r="W23" s="152"/>
      <c r="X23" s="152"/>
      <c r="Y23" s="152"/>
      <c r="Z23" s="152"/>
      <c r="AA23" s="147"/>
      <c r="AB23" s="150"/>
      <c r="AC23" s="151" t="s">
        <v>43</v>
      </c>
      <c r="AD23" s="151"/>
      <c r="AE23" s="148"/>
      <c r="AF23" s="150"/>
      <c r="AG23" s="148"/>
      <c r="AH23" s="148"/>
      <c r="AI23" s="150"/>
      <c r="AJ23" s="148"/>
      <c r="AK23" s="150"/>
      <c r="AL23" s="144"/>
      <c r="AM23" s="144"/>
      <c r="AN23" s="154" t="s">
        <v>42</v>
      </c>
      <c r="AO23" s="154" t="s">
        <v>42</v>
      </c>
      <c r="AP23" s="154" t="s">
        <v>42</v>
      </c>
      <c r="AQ23" s="154" t="s">
        <v>42</v>
      </c>
      <c r="AR23" s="154" t="s">
        <v>42</v>
      </c>
      <c r="AS23" s="152" t="s">
        <v>32</v>
      </c>
      <c r="AT23" s="152" t="s">
        <v>32</v>
      </c>
      <c r="AU23" s="152" t="s">
        <v>32</v>
      </c>
      <c r="AV23" s="152" t="s">
        <v>32</v>
      </c>
      <c r="AW23" s="152" t="s">
        <v>32</v>
      </c>
      <c r="AX23" s="152" t="s">
        <v>32</v>
      </c>
      <c r="AY23" s="152" t="s">
        <v>32</v>
      </c>
      <c r="AZ23" s="152" t="s">
        <v>32</v>
      </c>
      <c r="BA23" s="152" t="s">
        <v>32</v>
      </c>
      <c r="BB23" s="126">
        <f t="shared" ref="BB23:BB25" si="0">SUM(BC23:BH23)</f>
        <v>52</v>
      </c>
      <c r="BC23" s="55">
        <v>32</v>
      </c>
      <c r="BD23" s="55">
        <v>4</v>
      </c>
      <c r="BE23" s="55">
        <v>5</v>
      </c>
      <c r="BF23" s="55"/>
      <c r="BG23" s="55"/>
      <c r="BH23" s="55">
        <v>11</v>
      </c>
    </row>
    <row r="24" spans="1:60" s="50" customFormat="1" x14ac:dyDescent="0.2">
      <c r="A24" s="54">
        <v>3</v>
      </c>
      <c r="B24" s="152"/>
      <c r="C24" s="152"/>
      <c r="D24" s="150"/>
      <c r="E24" s="150"/>
      <c r="F24" s="150"/>
      <c r="G24" s="150"/>
      <c r="H24" s="150"/>
      <c r="I24" s="151" t="s">
        <v>43</v>
      </c>
      <c r="J24" s="148"/>
      <c r="K24" s="150"/>
      <c r="L24" s="150"/>
      <c r="M24" s="150"/>
      <c r="N24" s="150"/>
      <c r="O24" s="150"/>
      <c r="P24" s="150"/>
      <c r="Q24" s="150"/>
      <c r="R24" s="144"/>
      <c r="S24" s="144"/>
      <c r="T24" s="152" t="s">
        <v>32</v>
      </c>
      <c r="U24" s="152" t="s">
        <v>32</v>
      </c>
      <c r="V24" s="152"/>
      <c r="W24" s="152"/>
      <c r="X24" s="152"/>
      <c r="Y24" s="152"/>
      <c r="Z24" s="152"/>
      <c r="AA24" s="155"/>
      <c r="AB24" s="155"/>
      <c r="AC24" s="151" t="s">
        <v>43</v>
      </c>
      <c r="AD24" s="151"/>
      <c r="AE24" s="148"/>
      <c r="AF24" s="150"/>
      <c r="AG24" s="148"/>
      <c r="AH24" s="148"/>
      <c r="AI24" s="150"/>
      <c r="AJ24" s="148"/>
      <c r="AK24" s="150"/>
      <c r="AL24" s="144"/>
      <c r="AM24" s="144"/>
      <c r="AN24" s="154" t="s">
        <v>33</v>
      </c>
      <c r="AO24" s="156" t="s">
        <v>33</v>
      </c>
      <c r="AP24" s="154" t="s">
        <v>33</v>
      </c>
      <c r="AQ24" s="154" t="s">
        <v>33</v>
      </c>
      <c r="AR24" s="154" t="s">
        <v>33</v>
      </c>
      <c r="AS24" s="152" t="s">
        <v>32</v>
      </c>
      <c r="AT24" s="152" t="s">
        <v>32</v>
      </c>
      <c r="AU24" s="152" t="s">
        <v>32</v>
      </c>
      <c r="AV24" s="152" t="s">
        <v>32</v>
      </c>
      <c r="AW24" s="152" t="s">
        <v>32</v>
      </c>
      <c r="AX24" s="152" t="s">
        <v>32</v>
      </c>
      <c r="AY24" s="152" t="s">
        <v>32</v>
      </c>
      <c r="AZ24" s="152" t="s">
        <v>32</v>
      </c>
      <c r="BA24" s="152" t="s">
        <v>32</v>
      </c>
      <c r="BB24" s="126">
        <f t="shared" si="0"/>
        <v>52</v>
      </c>
      <c r="BC24" s="55">
        <v>32</v>
      </c>
      <c r="BD24" s="55">
        <v>4</v>
      </c>
      <c r="BE24" s="55">
        <v>5</v>
      </c>
      <c r="BF24" s="55"/>
      <c r="BG24" s="55"/>
      <c r="BH24" s="55">
        <v>11</v>
      </c>
    </row>
    <row r="25" spans="1:60" s="50" customFormat="1" x14ac:dyDescent="0.2">
      <c r="A25" s="54">
        <v>4</v>
      </c>
      <c r="B25" s="152"/>
      <c r="C25" s="152"/>
      <c r="D25" s="150"/>
      <c r="E25" s="150"/>
      <c r="F25" s="150"/>
      <c r="G25" s="150"/>
      <c r="H25" s="150"/>
      <c r="I25" s="151" t="s">
        <v>43</v>
      </c>
      <c r="J25" s="148"/>
      <c r="K25" s="150"/>
      <c r="L25" s="150"/>
      <c r="M25" s="150"/>
      <c r="N25" s="150"/>
      <c r="O25" s="153"/>
      <c r="P25" s="148"/>
      <c r="Q25" s="150"/>
      <c r="R25" s="144"/>
      <c r="S25" s="144"/>
      <c r="T25" s="152" t="s">
        <v>32</v>
      </c>
      <c r="U25" s="152" t="s">
        <v>32</v>
      </c>
      <c r="V25" s="150" t="s">
        <v>34</v>
      </c>
      <c r="W25" s="150" t="s">
        <v>34</v>
      </c>
      <c r="X25" s="150" t="s">
        <v>34</v>
      </c>
      <c r="Y25" s="150" t="s">
        <v>34</v>
      </c>
      <c r="Z25" s="150" t="s">
        <v>34</v>
      </c>
      <c r="AA25" s="150" t="s">
        <v>34</v>
      </c>
      <c r="AB25" s="150" t="s">
        <v>34</v>
      </c>
      <c r="AC25" s="150" t="s">
        <v>34</v>
      </c>
      <c r="AD25" s="150" t="s">
        <v>34</v>
      </c>
      <c r="AE25" s="150" t="s">
        <v>34</v>
      </c>
      <c r="AF25" s="447" t="s">
        <v>38</v>
      </c>
      <c r="AG25" s="447" t="s">
        <v>36</v>
      </c>
      <c r="AH25" s="157" t="s">
        <v>35</v>
      </c>
      <c r="AI25" s="157" t="s">
        <v>35</v>
      </c>
      <c r="AJ25" s="157" t="s">
        <v>35</v>
      </c>
      <c r="AK25" s="157" t="s">
        <v>35</v>
      </c>
      <c r="AL25" s="157" t="s">
        <v>35</v>
      </c>
      <c r="AM25" s="157" t="s">
        <v>35</v>
      </c>
      <c r="AN25" s="157" t="s">
        <v>35</v>
      </c>
      <c r="AO25" s="157" t="s">
        <v>35</v>
      </c>
      <c r="AP25" s="157" t="s">
        <v>35</v>
      </c>
      <c r="AQ25" s="150" t="s">
        <v>40</v>
      </c>
      <c r="AR25" s="150" t="s">
        <v>40</v>
      </c>
      <c r="AS25" s="152" t="s">
        <v>32</v>
      </c>
      <c r="AT25" s="152" t="s">
        <v>32</v>
      </c>
      <c r="AU25" s="152" t="s">
        <v>32</v>
      </c>
      <c r="AV25" s="152" t="s">
        <v>32</v>
      </c>
      <c r="AW25" s="152" t="s">
        <v>32</v>
      </c>
      <c r="AX25" s="152" t="s">
        <v>32</v>
      </c>
      <c r="AY25" s="152" t="s">
        <v>32</v>
      </c>
      <c r="AZ25" s="152" t="s">
        <v>32</v>
      </c>
      <c r="BA25" s="152" t="s">
        <v>32</v>
      </c>
      <c r="BB25" s="126">
        <f t="shared" si="0"/>
        <v>52</v>
      </c>
      <c r="BC25" s="55">
        <v>16</v>
      </c>
      <c r="BD25" s="55">
        <v>2</v>
      </c>
      <c r="BE25" s="55">
        <v>10</v>
      </c>
      <c r="BF25" s="55">
        <v>9</v>
      </c>
      <c r="BG25" s="55">
        <v>4</v>
      </c>
      <c r="BH25" s="55">
        <v>11</v>
      </c>
    </row>
    <row r="26" spans="1:60" s="58" customFormat="1" ht="15" x14ac:dyDescent="0.25">
      <c r="A26" s="8"/>
      <c r="B26" s="5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5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125" t="s">
        <v>86</v>
      </c>
      <c r="AU26" s="59"/>
      <c r="AW26" s="8"/>
      <c r="AX26" s="8"/>
      <c r="AZ26" s="8"/>
      <c r="BA26" s="8"/>
      <c r="BB26" s="60">
        <f>SUM(BC26:BH26)</f>
        <v>208</v>
      </c>
      <c r="BC26" s="60">
        <f t="shared" ref="BC26:BH26" si="1">SUM(BC22:BC25)</f>
        <v>112</v>
      </c>
      <c r="BD26" s="60">
        <f t="shared" si="1"/>
        <v>14</v>
      </c>
      <c r="BE26" s="60">
        <f t="shared" si="1"/>
        <v>20</v>
      </c>
      <c r="BF26" s="60">
        <f t="shared" si="1"/>
        <v>9</v>
      </c>
      <c r="BG26" s="60">
        <f t="shared" si="1"/>
        <v>4</v>
      </c>
      <c r="BH26" s="60">
        <f t="shared" si="1"/>
        <v>49</v>
      </c>
    </row>
    <row r="27" spans="1:60" s="50" customFormat="1" ht="13.5" thickBot="1" x14ac:dyDescent="0.25">
      <c r="A27" s="577" t="s">
        <v>51</v>
      </c>
      <c r="B27" s="577"/>
      <c r="C27" s="577"/>
      <c r="D27" s="577"/>
      <c r="E27" s="577"/>
      <c r="F27" s="577"/>
      <c r="G27" s="61"/>
      <c r="H27" s="61"/>
      <c r="I27" s="61"/>
      <c r="J27" s="61"/>
      <c r="K27" s="61"/>
      <c r="L27" s="61"/>
      <c r="M27" s="61"/>
      <c r="N27" s="61"/>
      <c r="O27" s="62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3"/>
      <c r="AT27" s="64"/>
      <c r="AU27" s="63"/>
      <c r="AV27" s="61"/>
      <c r="AW27" s="61"/>
      <c r="AX27" s="61"/>
      <c r="AY27" s="61"/>
      <c r="AZ27" s="61"/>
      <c r="BA27" s="61"/>
      <c r="BB27" s="65"/>
      <c r="BC27" s="65"/>
      <c r="BD27" s="65"/>
      <c r="BE27" s="65"/>
      <c r="BF27" s="65"/>
      <c r="BG27" s="65"/>
      <c r="BH27" s="65"/>
    </row>
    <row r="28" spans="1:60" s="66" customFormat="1" ht="15" customHeight="1" thickBot="1" x14ac:dyDescent="0.25">
      <c r="A28" s="577" t="s">
        <v>41</v>
      </c>
      <c r="B28" s="577"/>
      <c r="C28" s="577"/>
      <c r="D28" s="577"/>
      <c r="E28" s="577"/>
      <c r="F28" s="577"/>
      <c r="H28" s="67"/>
      <c r="I28" s="578" t="s">
        <v>57</v>
      </c>
      <c r="J28" s="579"/>
      <c r="K28" s="579"/>
      <c r="L28" s="579"/>
      <c r="M28" s="579"/>
      <c r="N28" s="579"/>
      <c r="O28" s="579"/>
      <c r="P28" s="579"/>
      <c r="Q28" s="579"/>
      <c r="R28" s="579"/>
      <c r="S28" s="579"/>
      <c r="T28" s="579"/>
      <c r="U28" s="579"/>
      <c r="V28" s="68"/>
      <c r="W28" s="67" t="s">
        <v>42</v>
      </c>
      <c r="X28" s="69" t="s">
        <v>58</v>
      </c>
      <c r="Y28" s="69"/>
      <c r="AC28" s="70"/>
      <c r="AD28" s="69"/>
      <c r="AM28" s="71"/>
      <c r="AN28" s="69"/>
      <c r="AQ28" s="67" t="s">
        <v>38</v>
      </c>
      <c r="AR28" s="69" t="s">
        <v>61</v>
      </c>
      <c r="AS28" s="69"/>
      <c r="AT28" s="69"/>
    </row>
    <row r="29" spans="1:60" s="66" customFormat="1" thickBot="1" x14ac:dyDescent="0.25">
      <c r="A29" s="72" t="s">
        <v>94</v>
      </c>
      <c r="B29" s="73"/>
      <c r="C29" s="73"/>
      <c r="D29" s="73"/>
      <c r="E29" s="73"/>
      <c r="F29" s="73"/>
      <c r="H29" s="74"/>
      <c r="I29" s="75" t="s">
        <v>95</v>
      </c>
      <c r="J29" s="74"/>
      <c r="K29" s="74"/>
      <c r="N29" s="74"/>
      <c r="O29" s="74"/>
      <c r="P29" s="74"/>
      <c r="Q29" s="74"/>
      <c r="R29" s="74"/>
      <c r="S29" s="74"/>
      <c r="T29" s="74"/>
      <c r="U29" s="76"/>
      <c r="V29" s="76"/>
      <c r="W29" s="69" t="s">
        <v>1</v>
      </c>
      <c r="X29" s="69" t="s">
        <v>53</v>
      </c>
      <c r="Y29" s="69"/>
      <c r="Z29" s="69"/>
      <c r="AB29" s="69"/>
      <c r="AC29" s="69"/>
      <c r="AD29" s="77"/>
      <c r="AE29" s="69"/>
      <c r="AK29" s="69"/>
      <c r="AL29" s="69"/>
      <c r="AM29" s="69"/>
      <c r="AN29" s="69"/>
      <c r="AO29" s="69"/>
      <c r="AP29" s="69"/>
      <c r="AQ29" s="69"/>
      <c r="AR29" s="69" t="s">
        <v>62</v>
      </c>
      <c r="AS29" s="71"/>
      <c r="AT29" s="71"/>
      <c r="AU29" s="78"/>
      <c r="BC29" s="69"/>
    </row>
    <row r="30" spans="1:60" s="66" customFormat="1" thickBot="1" x14ac:dyDescent="0.25">
      <c r="A30" s="69"/>
      <c r="B30" s="69"/>
      <c r="C30" s="69"/>
      <c r="D30" s="69"/>
      <c r="E30" s="69"/>
      <c r="F30" s="69"/>
      <c r="H30" s="79" t="s">
        <v>43</v>
      </c>
      <c r="I30" s="69" t="s">
        <v>81</v>
      </c>
      <c r="J30" s="69"/>
      <c r="K30" s="76"/>
      <c r="N30" s="69"/>
      <c r="O30" s="69"/>
      <c r="P30" s="69"/>
      <c r="Q30" s="69"/>
      <c r="R30" s="69"/>
      <c r="S30" s="69"/>
      <c r="T30" s="69"/>
      <c r="U30" s="69"/>
      <c r="V30" s="69"/>
      <c r="W30" s="67" t="s">
        <v>33</v>
      </c>
      <c r="X30" s="69" t="s">
        <v>59</v>
      </c>
      <c r="Y30" s="69"/>
      <c r="Z30" s="76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7" t="s">
        <v>36</v>
      </c>
      <c r="AR30" s="69" t="s">
        <v>85</v>
      </c>
      <c r="AT30" s="69"/>
      <c r="AU30" s="69"/>
      <c r="BD30" s="69"/>
      <c r="BE30" s="69"/>
      <c r="BH30" s="69"/>
    </row>
    <row r="31" spans="1:60" s="66" customFormat="1" thickBot="1" x14ac:dyDescent="0.25">
      <c r="A31" s="69"/>
      <c r="B31" s="69"/>
      <c r="H31" s="69" t="s">
        <v>1</v>
      </c>
      <c r="I31" s="69" t="s">
        <v>96</v>
      </c>
      <c r="J31" s="69"/>
      <c r="K31" s="69"/>
      <c r="R31" s="76"/>
      <c r="S31" s="69"/>
      <c r="W31" s="69" t="s">
        <v>1</v>
      </c>
      <c r="X31" s="69" t="s">
        <v>78</v>
      </c>
      <c r="Y31" s="69"/>
      <c r="Z31" s="69"/>
      <c r="AC31" s="69"/>
      <c r="AJ31" s="69"/>
      <c r="AK31" s="69"/>
      <c r="AL31" s="69"/>
      <c r="AR31" s="66" t="s">
        <v>98</v>
      </c>
      <c r="BH31" s="69"/>
    </row>
    <row r="32" spans="1:60" s="66" customFormat="1" thickBot="1" x14ac:dyDescent="0.25">
      <c r="A32" s="69"/>
      <c r="B32" s="69"/>
      <c r="H32" s="144"/>
      <c r="I32" s="76" t="s">
        <v>82</v>
      </c>
      <c r="J32" s="76"/>
      <c r="K32" s="76"/>
      <c r="N32" s="76"/>
      <c r="O32" s="76"/>
      <c r="R32" s="69"/>
      <c r="S32" s="69"/>
      <c r="W32" s="80" t="s">
        <v>34</v>
      </c>
      <c r="X32" s="71" t="s">
        <v>60</v>
      </c>
      <c r="Y32" s="71"/>
      <c r="Z32" s="71"/>
      <c r="AB32" s="71"/>
      <c r="AC32" s="71"/>
      <c r="AD32" s="71"/>
      <c r="AE32" s="71"/>
      <c r="AF32" s="69"/>
      <c r="AG32" s="81"/>
      <c r="AJ32" s="69"/>
      <c r="AK32" s="69"/>
      <c r="AL32" s="71"/>
      <c r="AM32" s="71"/>
      <c r="AN32" s="82"/>
      <c r="AO32" s="82"/>
      <c r="AP32" s="82"/>
      <c r="BD32" s="71"/>
      <c r="BE32" s="70"/>
      <c r="BF32" s="69"/>
      <c r="BG32" s="69"/>
      <c r="BH32" s="69"/>
    </row>
    <row r="33" spans="2:58" s="66" customFormat="1" thickBot="1" x14ac:dyDescent="0.25">
      <c r="I33" s="66" t="s">
        <v>52</v>
      </c>
      <c r="X33" s="66" t="s">
        <v>79</v>
      </c>
    </row>
    <row r="34" spans="2:58" s="66" customFormat="1" thickBot="1" x14ac:dyDescent="0.25">
      <c r="H34" s="80" t="s">
        <v>32</v>
      </c>
      <c r="I34" s="83" t="s">
        <v>83</v>
      </c>
      <c r="J34" s="71"/>
      <c r="K34" s="71"/>
      <c r="W34" s="67" t="s">
        <v>37</v>
      </c>
      <c r="X34" s="71" t="s">
        <v>84</v>
      </c>
      <c r="Y34" s="71"/>
      <c r="Z34" s="71"/>
      <c r="AB34" s="71"/>
      <c r="AC34" s="71"/>
      <c r="AQ34" s="67" t="s">
        <v>40</v>
      </c>
      <c r="AR34" s="71" t="s">
        <v>200</v>
      </c>
      <c r="AS34" s="71"/>
      <c r="AU34" s="76"/>
    </row>
    <row r="35" spans="2:58" s="58" customFormat="1" ht="15" x14ac:dyDescent="0.2">
      <c r="X35" s="576" t="s">
        <v>97</v>
      </c>
      <c r="Y35" s="576"/>
      <c r="Z35" s="576"/>
      <c r="AA35" s="576"/>
      <c r="AB35" s="576"/>
      <c r="AC35" s="576"/>
      <c r="AD35" s="576"/>
      <c r="AE35" s="576"/>
      <c r="AF35" s="576"/>
      <c r="AJ35" s="66"/>
      <c r="AU35" s="62"/>
      <c r="AV35" s="62"/>
      <c r="AW35" s="62"/>
      <c r="AX35" s="62"/>
      <c r="AY35" s="62"/>
    </row>
    <row r="36" spans="2:58" s="84" customFormat="1" ht="22.5" customHeight="1" x14ac:dyDescent="0.2">
      <c r="B36" s="85"/>
      <c r="O36" s="86"/>
      <c r="P36" s="86"/>
      <c r="AE36" s="85"/>
      <c r="AT36" s="85"/>
    </row>
    <row r="37" spans="2:58" s="84" customFormat="1" ht="22.5" customHeight="1" x14ac:dyDescent="0.2"/>
    <row r="38" spans="2:58" s="84" customFormat="1" ht="24.75" customHeight="1" x14ac:dyDescent="0.2">
      <c r="O38" s="50"/>
      <c r="P38" s="50"/>
      <c r="Q38" s="50"/>
      <c r="R38" s="50"/>
      <c r="S38" s="50"/>
      <c r="T38" s="50"/>
      <c r="U38" s="50"/>
      <c r="V38" s="50"/>
      <c r="W38" s="87"/>
      <c r="AT38" s="85"/>
      <c r="BF38" s="50"/>
    </row>
    <row r="39" spans="2:58" s="84" customFormat="1" ht="27.75" customHeight="1" x14ac:dyDescent="0.2"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88"/>
      <c r="Y39" s="89"/>
      <c r="Z39" s="89"/>
      <c r="AA39" s="89"/>
      <c r="AB39" s="62"/>
      <c r="AC39" s="62"/>
      <c r="AD39" s="62"/>
      <c r="AH39" s="62"/>
      <c r="AI39" s="63"/>
      <c r="AJ39" s="62"/>
      <c r="AK39" s="62"/>
      <c r="AT39" s="85"/>
    </row>
    <row r="40" spans="2:58" s="84" customFormat="1" ht="24.75" customHeight="1" x14ac:dyDescent="0.2">
      <c r="P40" s="50"/>
      <c r="Q40" s="50"/>
      <c r="R40" s="65"/>
      <c r="S40" s="90"/>
      <c r="T40" s="90"/>
      <c r="U40" s="90"/>
      <c r="V40" s="90"/>
      <c r="W40" s="90"/>
      <c r="AE40" s="85"/>
      <c r="AT40" s="91"/>
    </row>
    <row r="41" spans="2:58" s="84" customFormat="1" x14ac:dyDescent="0.2"/>
    <row r="42" spans="2:58" s="84" customFormat="1" ht="24.75" customHeight="1" x14ac:dyDescent="0.2">
      <c r="E42" s="85"/>
      <c r="AD42" s="88"/>
      <c r="AE42" s="88"/>
      <c r="AF42" s="88"/>
      <c r="AG42" s="88"/>
      <c r="AH42" s="88"/>
      <c r="AI42" s="50"/>
    </row>
  </sheetData>
  <mergeCells count="38">
    <mergeCell ref="X35:AF35"/>
    <mergeCell ref="A27:F27"/>
    <mergeCell ref="A28:F28"/>
    <mergeCell ref="I28:U28"/>
    <mergeCell ref="A17:BA17"/>
    <mergeCell ref="A1:BH1"/>
    <mergeCell ref="A10:Y10"/>
    <mergeCell ref="A4:BH4"/>
    <mergeCell ref="A15:Y15"/>
    <mergeCell ref="A2:BH2"/>
    <mergeCell ref="A3:BH3"/>
    <mergeCell ref="A14:Y14"/>
    <mergeCell ref="A13:Y13"/>
    <mergeCell ref="Z10:AZ11"/>
    <mergeCell ref="A6:Y6"/>
    <mergeCell ref="Z6:AY6"/>
    <mergeCell ref="Z7:AY7"/>
    <mergeCell ref="BB17:BH17"/>
    <mergeCell ref="A18:A21"/>
    <mergeCell ref="B18:F18"/>
    <mergeCell ref="G18:J18"/>
    <mergeCell ref="K18:N18"/>
    <mergeCell ref="O18:S18"/>
    <mergeCell ref="T18:W18"/>
    <mergeCell ref="X18:AA18"/>
    <mergeCell ref="AB18:AF18"/>
    <mergeCell ref="AG18:AJ18"/>
    <mergeCell ref="AK18:AN18"/>
    <mergeCell ref="AO18:AR18"/>
    <mergeCell ref="AS18:AW18"/>
    <mergeCell ref="AX18:BA18"/>
    <mergeCell ref="BB18:BB21"/>
    <mergeCell ref="BH18:BH21"/>
    <mergeCell ref="BC18:BC21"/>
    <mergeCell ref="BD18:BD21"/>
    <mergeCell ref="BE18:BE21"/>
    <mergeCell ref="BF18:BF21"/>
    <mergeCell ref="BG18:BG21"/>
  </mergeCells>
  <printOptions horizontalCentered="1"/>
  <pageMargins left="0.19685039370078741" right="0.19685039370078741" top="0.78740157480314965" bottom="0.19685039370078741" header="0" footer="0"/>
  <pageSetup paperSize="9" scale="78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3"/>
  <sheetViews>
    <sheetView showGridLines="0" view="pageBreakPreview" zoomScale="60" zoomScaleNormal="50" workbookViewId="0">
      <pane xSplit="45" ySplit="2" topLeftCell="AT33" activePane="bottomRight" state="frozen"/>
      <selection pane="topRight" activeCell="AT1" sqref="AT1"/>
      <selection pane="bottomLeft" activeCell="A3" sqref="A3"/>
      <selection pane="bottomRight" activeCell="AI25" sqref="AI25"/>
    </sheetView>
  </sheetViews>
  <sheetFormatPr defaultRowHeight="12.75" x14ac:dyDescent="0.2"/>
  <cols>
    <col min="1" max="1" width="11.42578125" style="92" customWidth="1"/>
    <col min="2" max="2" width="95.140625" style="92" customWidth="1"/>
    <col min="3" max="3" width="14.7109375" style="92" customWidth="1"/>
    <col min="4" max="4" width="7.7109375" style="92" customWidth="1"/>
    <col min="5" max="5" width="8.42578125" style="92" customWidth="1"/>
    <col min="6" max="10" width="6.7109375" style="92" customWidth="1"/>
    <col min="11" max="42" width="4.7109375" style="92" customWidth="1"/>
    <col min="43" max="43" width="8.28515625" style="92" customWidth="1"/>
    <col min="44" max="45" width="5.7109375" style="92" customWidth="1"/>
    <col min="46" max="46" width="13.140625" style="92" customWidth="1"/>
    <col min="47" max="16384" width="9.140625" style="92"/>
  </cols>
  <sheetData>
    <row r="1" spans="1:45" s="95" customFormat="1" ht="55.5" customHeight="1" thickBot="1" x14ac:dyDescent="0.3">
      <c r="A1" s="670" t="s">
        <v>115</v>
      </c>
      <c r="B1" s="677" t="s">
        <v>170</v>
      </c>
      <c r="C1" s="637" t="s">
        <v>54</v>
      </c>
      <c r="D1" s="657" t="s">
        <v>103</v>
      </c>
      <c r="E1" s="658"/>
      <c r="F1" s="663" t="s">
        <v>104</v>
      </c>
      <c r="G1" s="664"/>
      <c r="H1" s="664"/>
      <c r="I1" s="664"/>
      <c r="J1" s="665"/>
      <c r="K1" s="641" t="s">
        <v>109</v>
      </c>
      <c r="L1" s="642"/>
      <c r="M1" s="642"/>
      <c r="N1" s="642"/>
      <c r="O1" s="642"/>
      <c r="P1" s="642"/>
      <c r="Q1" s="642"/>
      <c r="R1" s="643"/>
      <c r="S1" s="641" t="s">
        <v>110</v>
      </c>
      <c r="T1" s="642"/>
      <c r="U1" s="642"/>
      <c r="V1" s="642"/>
      <c r="W1" s="642"/>
      <c r="X1" s="642"/>
      <c r="Y1" s="642"/>
      <c r="Z1" s="643"/>
      <c r="AA1" s="641" t="s">
        <v>111</v>
      </c>
      <c r="AB1" s="642"/>
      <c r="AC1" s="642"/>
      <c r="AD1" s="642"/>
      <c r="AE1" s="642"/>
      <c r="AF1" s="642"/>
      <c r="AG1" s="642"/>
      <c r="AH1" s="643"/>
      <c r="AI1" s="641" t="s">
        <v>112</v>
      </c>
      <c r="AJ1" s="642"/>
      <c r="AK1" s="642"/>
      <c r="AL1" s="642"/>
      <c r="AM1" s="642"/>
      <c r="AN1" s="642"/>
      <c r="AO1" s="642"/>
      <c r="AP1" s="643"/>
      <c r="AQ1" s="641" t="s">
        <v>129</v>
      </c>
      <c r="AR1" s="642"/>
      <c r="AS1" s="673"/>
    </row>
    <row r="2" spans="1:45" s="95" customFormat="1" ht="52.5" customHeight="1" thickBot="1" x14ac:dyDescent="0.3">
      <c r="A2" s="671"/>
      <c r="B2" s="678"/>
      <c r="C2" s="638"/>
      <c r="D2" s="659"/>
      <c r="E2" s="660"/>
      <c r="F2" s="666" t="s">
        <v>114</v>
      </c>
      <c r="G2" s="668" t="s">
        <v>105</v>
      </c>
      <c r="H2" s="669"/>
      <c r="I2" s="669"/>
      <c r="J2" s="654" t="s">
        <v>107</v>
      </c>
      <c r="K2" s="648" t="s">
        <v>121</v>
      </c>
      <c r="L2" s="648"/>
      <c r="M2" s="648"/>
      <c r="N2" s="649"/>
      <c r="O2" s="648" t="s">
        <v>125</v>
      </c>
      <c r="P2" s="648"/>
      <c r="Q2" s="648"/>
      <c r="R2" s="649"/>
      <c r="S2" s="648" t="s">
        <v>122</v>
      </c>
      <c r="T2" s="648"/>
      <c r="U2" s="648"/>
      <c r="V2" s="649"/>
      <c r="W2" s="648" t="s">
        <v>126</v>
      </c>
      <c r="X2" s="648"/>
      <c r="Y2" s="648"/>
      <c r="Z2" s="649"/>
      <c r="AA2" s="648" t="s">
        <v>123</v>
      </c>
      <c r="AB2" s="648"/>
      <c r="AC2" s="648"/>
      <c r="AD2" s="649"/>
      <c r="AE2" s="648" t="s">
        <v>127</v>
      </c>
      <c r="AF2" s="648"/>
      <c r="AG2" s="648"/>
      <c r="AH2" s="649"/>
      <c r="AI2" s="648" t="s">
        <v>124</v>
      </c>
      <c r="AJ2" s="648"/>
      <c r="AK2" s="648"/>
      <c r="AL2" s="649"/>
      <c r="AM2" s="648" t="s">
        <v>128</v>
      </c>
      <c r="AN2" s="648"/>
      <c r="AO2" s="648"/>
      <c r="AP2" s="649"/>
      <c r="AQ2" s="674"/>
      <c r="AR2" s="675"/>
      <c r="AS2" s="676"/>
    </row>
    <row r="3" spans="1:45" s="95" customFormat="1" ht="32.25" customHeight="1" thickBot="1" x14ac:dyDescent="0.3">
      <c r="A3" s="671"/>
      <c r="B3" s="678"/>
      <c r="C3" s="638"/>
      <c r="D3" s="661"/>
      <c r="E3" s="662"/>
      <c r="F3" s="666"/>
      <c r="G3" s="639" t="s">
        <v>106</v>
      </c>
      <c r="H3" s="646" t="s">
        <v>113</v>
      </c>
      <c r="I3" s="639" t="s">
        <v>108</v>
      </c>
      <c r="J3" s="655"/>
      <c r="K3" s="639" t="s">
        <v>118</v>
      </c>
      <c r="L3" s="646" t="s">
        <v>119</v>
      </c>
      <c r="M3" s="639" t="s">
        <v>120</v>
      </c>
      <c r="N3" s="644" t="s">
        <v>246</v>
      </c>
      <c r="O3" s="639" t="s">
        <v>118</v>
      </c>
      <c r="P3" s="646" t="s">
        <v>119</v>
      </c>
      <c r="Q3" s="639" t="s">
        <v>120</v>
      </c>
      <c r="R3" s="644" t="s">
        <v>246</v>
      </c>
      <c r="S3" s="639" t="s">
        <v>118</v>
      </c>
      <c r="T3" s="646" t="s">
        <v>119</v>
      </c>
      <c r="U3" s="639" t="s">
        <v>120</v>
      </c>
      <c r="V3" s="644" t="s">
        <v>246</v>
      </c>
      <c r="W3" s="639" t="s">
        <v>118</v>
      </c>
      <c r="X3" s="646" t="s">
        <v>119</v>
      </c>
      <c r="Y3" s="639" t="s">
        <v>120</v>
      </c>
      <c r="Z3" s="644" t="s">
        <v>246</v>
      </c>
      <c r="AA3" s="639" t="s">
        <v>118</v>
      </c>
      <c r="AB3" s="646" t="s">
        <v>119</v>
      </c>
      <c r="AC3" s="639" t="s">
        <v>120</v>
      </c>
      <c r="AD3" s="644" t="s">
        <v>246</v>
      </c>
      <c r="AE3" s="639" t="s">
        <v>118</v>
      </c>
      <c r="AF3" s="646" t="s">
        <v>119</v>
      </c>
      <c r="AG3" s="639" t="s">
        <v>120</v>
      </c>
      <c r="AH3" s="644" t="s">
        <v>246</v>
      </c>
      <c r="AI3" s="639" t="s">
        <v>118</v>
      </c>
      <c r="AJ3" s="646" t="s">
        <v>119</v>
      </c>
      <c r="AK3" s="639" t="s">
        <v>120</v>
      </c>
      <c r="AL3" s="644" t="s">
        <v>246</v>
      </c>
      <c r="AM3" s="639" t="s">
        <v>118</v>
      </c>
      <c r="AN3" s="646" t="s">
        <v>119</v>
      </c>
      <c r="AO3" s="639" t="s">
        <v>120</v>
      </c>
      <c r="AP3" s="644" t="s">
        <v>246</v>
      </c>
      <c r="AQ3" s="638" t="s">
        <v>130</v>
      </c>
      <c r="AR3" s="637" t="s">
        <v>131</v>
      </c>
      <c r="AS3" s="638" t="s">
        <v>132</v>
      </c>
    </row>
    <row r="4" spans="1:45" s="95" customFormat="1" ht="136.5" customHeight="1" thickBot="1" x14ac:dyDescent="0.3">
      <c r="A4" s="672"/>
      <c r="B4" s="678"/>
      <c r="C4" s="638"/>
      <c r="D4" s="158" t="s">
        <v>263</v>
      </c>
      <c r="E4" s="158" t="s">
        <v>116</v>
      </c>
      <c r="F4" s="667"/>
      <c r="G4" s="640"/>
      <c r="H4" s="647"/>
      <c r="I4" s="640"/>
      <c r="J4" s="656"/>
      <c r="K4" s="640"/>
      <c r="L4" s="647"/>
      <c r="M4" s="640"/>
      <c r="N4" s="645"/>
      <c r="O4" s="640"/>
      <c r="P4" s="647"/>
      <c r="Q4" s="640"/>
      <c r="R4" s="645"/>
      <c r="S4" s="640"/>
      <c r="T4" s="647"/>
      <c r="U4" s="640"/>
      <c r="V4" s="645"/>
      <c r="W4" s="640"/>
      <c r="X4" s="647"/>
      <c r="Y4" s="640"/>
      <c r="Z4" s="645"/>
      <c r="AA4" s="640"/>
      <c r="AB4" s="647"/>
      <c r="AC4" s="640"/>
      <c r="AD4" s="645"/>
      <c r="AE4" s="640"/>
      <c r="AF4" s="647"/>
      <c r="AG4" s="640"/>
      <c r="AH4" s="645"/>
      <c r="AI4" s="640"/>
      <c r="AJ4" s="647"/>
      <c r="AK4" s="640"/>
      <c r="AL4" s="645"/>
      <c r="AM4" s="640"/>
      <c r="AN4" s="647"/>
      <c r="AO4" s="640"/>
      <c r="AP4" s="645"/>
      <c r="AQ4" s="638"/>
      <c r="AR4" s="638"/>
      <c r="AS4" s="638"/>
    </row>
    <row r="5" spans="1:45" s="95" customFormat="1" ht="19.5" customHeight="1" thickBot="1" x14ac:dyDescent="0.35">
      <c r="A5" s="143" t="s">
        <v>194</v>
      </c>
      <c r="B5" s="142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0"/>
      <c r="O5" s="141"/>
      <c r="P5" s="141"/>
      <c r="Q5" s="141"/>
      <c r="R5" s="140"/>
      <c r="S5" s="141"/>
      <c r="T5" s="141"/>
      <c r="U5" s="141"/>
      <c r="V5" s="140"/>
      <c r="W5" s="141"/>
      <c r="X5" s="141"/>
      <c r="Y5" s="141"/>
      <c r="Z5" s="140"/>
      <c r="AA5" s="141"/>
      <c r="AB5" s="141"/>
      <c r="AC5" s="141"/>
      <c r="AD5" s="140"/>
      <c r="AE5" s="141"/>
      <c r="AF5" s="141"/>
      <c r="AG5" s="141"/>
      <c r="AH5" s="140"/>
      <c r="AI5" s="141"/>
      <c r="AJ5" s="141"/>
      <c r="AK5" s="141"/>
      <c r="AL5" s="140"/>
      <c r="AM5" s="141"/>
      <c r="AN5" s="141"/>
      <c r="AO5" s="141"/>
      <c r="AP5" s="140"/>
      <c r="AQ5" s="141"/>
      <c r="AR5" s="141"/>
      <c r="AS5" s="258"/>
    </row>
    <row r="6" spans="1:45" s="93" customFormat="1" ht="23.25" customHeight="1" thickBot="1" x14ac:dyDescent="0.35">
      <c r="A6" s="139" t="s">
        <v>146</v>
      </c>
      <c r="B6" s="630" t="s">
        <v>133</v>
      </c>
      <c r="C6" s="631"/>
      <c r="D6" s="631"/>
      <c r="E6" s="631"/>
      <c r="F6" s="631"/>
      <c r="G6" s="631"/>
      <c r="H6" s="631"/>
      <c r="I6" s="631"/>
      <c r="J6" s="631"/>
      <c r="K6" s="631"/>
      <c r="L6" s="631"/>
      <c r="M6" s="631"/>
      <c r="N6" s="631"/>
      <c r="O6" s="631"/>
      <c r="P6" s="631"/>
      <c r="Q6" s="631"/>
      <c r="R6" s="631"/>
      <c r="S6" s="631"/>
      <c r="T6" s="631"/>
      <c r="U6" s="631"/>
      <c r="V6" s="631"/>
      <c r="W6" s="631"/>
      <c r="X6" s="631"/>
      <c r="Y6" s="631"/>
      <c r="Z6" s="631"/>
      <c r="AA6" s="631"/>
      <c r="AB6" s="631"/>
      <c r="AC6" s="631"/>
      <c r="AD6" s="631"/>
      <c r="AE6" s="631"/>
      <c r="AF6" s="631"/>
      <c r="AG6" s="631"/>
      <c r="AH6" s="631"/>
      <c r="AI6" s="631"/>
      <c r="AJ6" s="631"/>
      <c r="AK6" s="631"/>
      <c r="AL6" s="631"/>
      <c r="AM6" s="631"/>
      <c r="AN6" s="631"/>
      <c r="AO6" s="631"/>
      <c r="AP6" s="631"/>
      <c r="AQ6" s="631"/>
      <c r="AR6" s="631"/>
      <c r="AS6" s="632"/>
    </row>
    <row r="7" spans="1:45" s="93" customFormat="1" ht="30" customHeight="1" thickBot="1" x14ac:dyDescent="0.35">
      <c r="A7" s="653" t="s">
        <v>201</v>
      </c>
      <c r="B7" s="613"/>
      <c r="C7" s="138"/>
      <c r="D7" s="138">
        <f>N7+R7+V7+Z7+AD7+AH7+AL7+AP7</f>
        <v>13</v>
      </c>
      <c r="E7" s="138">
        <f>D7*30</f>
        <v>390</v>
      </c>
      <c r="F7" s="138"/>
      <c r="G7" s="137"/>
      <c r="H7" s="138"/>
      <c r="I7" s="137"/>
      <c r="J7" s="138"/>
      <c r="K7" s="597">
        <f>SUM(K8:M11)</f>
        <v>7</v>
      </c>
      <c r="L7" s="598"/>
      <c r="M7" s="599"/>
      <c r="N7" s="136">
        <f>SUM(N8:N11)</f>
        <v>8</v>
      </c>
      <c r="O7" s="597">
        <f>SUM(O8:Q11)</f>
        <v>0</v>
      </c>
      <c r="P7" s="598"/>
      <c r="Q7" s="599"/>
      <c r="R7" s="136">
        <f>SUM(R8:R11)</f>
        <v>0</v>
      </c>
      <c r="S7" s="597">
        <f>SUM(S8:U11)</f>
        <v>4</v>
      </c>
      <c r="T7" s="598"/>
      <c r="U7" s="599"/>
      <c r="V7" s="136">
        <f>SUM(V8:V11)</f>
        <v>5</v>
      </c>
      <c r="W7" s="597">
        <f>SUM(W8:Y11)</f>
        <v>0</v>
      </c>
      <c r="X7" s="598"/>
      <c r="Y7" s="599"/>
      <c r="Z7" s="136">
        <f>SUM(Z8:Z11)</f>
        <v>0</v>
      </c>
      <c r="AA7" s="597">
        <f>SUM(AA8:AC11)</f>
        <v>0</v>
      </c>
      <c r="AB7" s="598"/>
      <c r="AC7" s="599"/>
      <c r="AD7" s="136">
        <f>SUM(AD8:AD11)</f>
        <v>0</v>
      </c>
      <c r="AE7" s="597">
        <f>SUM(AE8:AG11)</f>
        <v>0</v>
      </c>
      <c r="AF7" s="598"/>
      <c r="AG7" s="599"/>
      <c r="AH7" s="136">
        <f>SUM(AH8:AH11)</f>
        <v>0</v>
      </c>
      <c r="AI7" s="597">
        <f>SUM(AI8:AK11)</f>
        <v>0</v>
      </c>
      <c r="AJ7" s="598"/>
      <c r="AK7" s="599"/>
      <c r="AL7" s="136">
        <f>SUM(AL8:AL11)</f>
        <v>0</v>
      </c>
      <c r="AM7" s="597">
        <f>SUM(AM8:AO11)</f>
        <v>0</v>
      </c>
      <c r="AN7" s="598"/>
      <c r="AO7" s="599"/>
      <c r="AP7" s="136">
        <f>SUM(AP8:AP11)</f>
        <v>0</v>
      </c>
      <c r="AQ7" s="138"/>
      <c r="AR7" s="134"/>
      <c r="AS7" s="138"/>
    </row>
    <row r="8" spans="1:45" s="146" customFormat="1" ht="42" customHeight="1" x14ac:dyDescent="0.3">
      <c r="A8" s="448" t="s">
        <v>147</v>
      </c>
      <c r="B8" s="449" t="s">
        <v>267</v>
      </c>
      <c r="C8" s="450" t="s">
        <v>46</v>
      </c>
      <c r="D8" s="362">
        <v>3</v>
      </c>
      <c r="E8" s="364">
        <f>D8*30</f>
        <v>90</v>
      </c>
      <c r="F8" s="364">
        <f t="shared" ref="F8:F11" si="0">G8+H8+I8</f>
        <v>48</v>
      </c>
      <c r="G8" s="364"/>
      <c r="H8" s="364"/>
      <c r="I8" s="364">
        <v>48</v>
      </c>
      <c r="J8" s="364">
        <f t="shared" ref="J8:J11" si="1">E8-F8</f>
        <v>42</v>
      </c>
      <c r="K8" s="451"/>
      <c r="L8" s="452"/>
      <c r="M8" s="453">
        <v>3</v>
      </c>
      <c r="N8" s="454">
        <v>3</v>
      </c>
      <c r="O8" s="133"/>
      <c r="P8" s="132"/>
      <c r="Q8" s="160"/>
      <c r="R8" s="455"/>
      <c r="S8" s="162"/>
      <c r="T8" s="132"/>
      <c r="U8" s="163"/>
      <c r="V8" s="455"/>
      <c r="W8" s="133"/>
      <c r="X8" s="132"/>
      <c r="Y8" s="160"/>
      <c r="Z8" s="455"/>
      <c r="AA8" s="162"/>
      <c r="AB8" s="132"/>
      <c r="AC8" s="163"/>
      <c r="AD8" s="455"/>
      <c r="AE8" s="164"/>
      <c r="AF8" s="132"/>
      <c r="AG8" s="163"/>
      <c r="AH8" s="455"/>
      <c r="AI8" s="164"/>
      <c r="AJ8" s="132"/>
      <c r="AK8" s="163"/>
      <c r="AL8" s="455"/>
      <c r="AM8" s="162"/>
      <c r="AN8" s="132"/>
      <c r="AO8" s="163"/>
      <c r="AP8" s="455"/>
      <c r="AQ8" s="362">
        <v>1</v>
      </c>
      <c r="AR8" s="165"/>
      <c r="AS8" s="446" t="s">
        <v>265</v>
      </c>
    </row>
    <row r="9" spans="1:45" s="146" customFormat="1" ht="39" customHeight="1" x14ac:dyDescent="0.3">
      <c r="A9" s="456" t="s">
        <v>148</v>
      </c>
      <c r="B9" s="178" t="s">
        <v>268</v>
      </c>
      <c r="C9" s="457" t="s">
        <v>47</v>
      </c>
      <c r="D9" s="446">
        <v>2</v>
      </c>
      <c r="E9" s="445">
        <f>D9*30</f>
        <v>60</v>
      </c>
      <c r="F9" s="445">
        <f t="shared" si="0"/>
        <v>32</v>
      </c>
      <c r="G9" s="445"/>
      <c r="H9" s="445"/>
      <c r="I9" s="445">
        <v>32</v>
      </c>
      <c r="J9" s="445">
        <f t="shared" si="1"/>
        <v>28</v>
      </c>
      <c r="K9" s="162"/>
      <c r="L9" s="162"/>
      <c r="M9" s="458">
        <v>2</v>
      </c>
      <c r="N9" s="459">
        <v>2</v>
      </c>
      <c r="O9" s="168"/>
      <c r="P9" s="169"/>
      <c r="Q9" s="170"/>
      <c r="R9" s="460"/>
      <c r="S9" s="164"/>
      <c r="T9" s="162"/>
      <c r="U9" s="172"/>
      <c r="V9" s="455"/>
      <c r="W9" s="162"/>
      <c r="X9" s="162"/>
      <c r="Y9" s="173"/>
      <c r="Z9" s="455"/>
      <c r="AA9" s="162"/>
      <c r="AB9" s="162"/>
      <c r="AC9" s="173"/>
      <c r="AD9" s="455"/>
      <c r="AE9" s="174"/>
      <c r="AF9" s="169"/>
      <c r="AG9" s="175"/>
      <c r="AH9" s="260"/>
      <c r="AI9" s="174"/>
      <c r="AJ9" s="169"/>
      <c r="AK9" s="175"/>
      <c r="AL9" s="260"/>
      <c r="AM9" s="162"/>
      <c r="AN9" s="162"/>
      <c r="AO9" s="173"/>
      <c r="AP9" s="455"/>
      <c r="AQ9" s="446">
        <v>1</v>
      </c>
      <c r="AR9" s="177"/>
      <c r="AS9" s="259"/>
    </row>
    <row r="10" spans="1:45" s="146" customFormat="1" ht="35.25" customHeight="1" x14ac:dyDescent="0.3">
      <c r="A10" s="456" t="s">
        <v>149</v>
      </c>
      <c r="B10" s="178" t="s">
        <v>269</v>
      </c>
      <c r="C10" s="457" t="s">
        <v>48</v>
      </c>
      <c r="D10" s="179">
        <v>3</v>
      </c>
      <c r="E10" s="179">
        <f t="shared" ref="E10:E12" si="2">D10*30</f>
        <v>90</v>
      </c>
      <c r="F10" s="179">
        <f t="shared" si="0"/>
        <v>32</v>
      </c>
      <c r="G10" s="180"/>
      <c r="H10" s="179"/>
      <c r="I10" s="180">
        <f>M10*16+Q10*16</f>
        <v>32</v>
      </c>
      <c r="J10" s="179">
        <f t="shared" si="1"/>
        <v>58</v>
      </c>
      <c r="K10" s="168"/>
      <c r="L10" s="169"/>
      <c r="M10" s="461">
        <v>2</v>
      </c>
      <c r="N10" s="460">
        <v>3</v>
      </c>
      <c r="O10" s="168"/>
      <c r="P10" s="169"/>
      <c r="Q10" s="170"/>
      <c r="R10" s="460"/>
      <c r="S10" s="181"/>
      <c r="T10" s="169"/>
      <c r="U10" s="175"/>
      <c r="V10" s="260"/>
      <c r="W10" s="181"/>
      <c r="X10" s="169"/>
      <c r="Y10" s="175"/>
      <c r="Z10" s="260"/>
      <c r="AA10" s="181"/>
      <c r="AB10" s="169"/>
      <c r="AC10" s="175"/>
      <c r="AD10" s="260"/>
      <c r="AE10" s="174"/>
      <c r="AF10" s="169"/>
      <c r="AG10" s="175"/>
      <c r="AH10" s="260"/>
      <c r="AI10" s="174"/>
      <c r="AJ10" s="169"/>
      <c r="AK10" s="175"/>
      <c r="AL10" s="260"/>
      <c r="AM10" s="181"/>
      <c r="AN10" s="169"/>
      <c r="AO10" s="175"/>
      <c r="AP10" s="260"/>
      <c r="AQ10" s="179">
        <v>1</v>
      </c>
      <c r="AR10" s="182"/>
      <c r="AS10" s="183"/>
    </row>
    <row r="11" spans="1:45" s="115" customFormat="1" ht="25.5" customHeight="1" thickBot="1" x14ac:dyDescent="0.35">
      <c r="A11" s="412" t="s">
        <v>231</v>
      </c>
      <c r="B11" s="178" t="s">
        <v>254</v>
      </c>
      <c r="C11" s="185" t="s">
        <v>204</v>
      </c>
      <c r="D11" s="186">
        <v>5</v>
      </c>
      <c r="E11" s="179">
        <f t="shared" si="2"/>
        <v>150</v>
      </c>
      <c r="F11" s="179">
        <f t="shared" si="0"/>
        <v>64</v>
      </c>
      <c r="G11" s="180">
        <v>32</v>
      </c>
      <c r="H11" s="179"/>
      <c r="I11" s="180">
        <v>32</v>
      </c>
      <c r="J11" s="179">
        <f t="shared" si="1"/>
        <v>86</v>
      </c>
      <c r="K11" s="181"/>
      <c r="L11" s="169"/>
      <c r="M11" s="170"/>
      <c r="N11" s="171"/>
      <c r="O11" s="168"/>
      <c r="P11" s="169"/>
      <c r="Q11" s="170"/>
      <c r="R11" s="171"/>
      <c r="S11" s="181">
        <v>2</v>
      </c>
      <c r="T11" s="169"/>
      <c r="U11" s="170">
        <v>2</v>
      </c>
      <c r="V11" s="171">
        <v>5</v>
      </c>
      <c r="W11" s="181"/>
      <c r="X11" s="169"/>
      <c r="Y11" s="170"/>
      <c r="Z11" s="171"/>
      <c r="AA11" s="181"/>
      <c r="AB11" s="169"/>
      <c r="AC11" s="170"/>
      <c r="AD11" s="171"/>
      <c r="AE11" s="181"/>
      <c r="AF11" s="169"/>
      <c r="AG11" s="170"/>
      <c r="AH11" s="171"/>
      <c r="AI11" s="174"/>
      <c r="AJ11" s="169"/>
      <c r="AK11" s="175"/>
      <c r="AL11" s="176"/>
      <c r="AM11" s="181"/>
      <c r="AN11" s="169"/>
      <c r="AO11" s="175"/>
      <c r="AP11" s="176"/>
      <c r="AQ11" s="187">
        <v>3</v>
      </c>
      <c r="AR11" s="184"/>
      <c r="AS11" s="260"/>
    </row>
    <row r="12" spans="1:45" s="7" customFormat="1" ht="48.75" customHeight="1" thickBot="1" x14ac:dyDescent="0.35">
      <c r="A12" s="612" t="s">
        <v>134</v>
      </c>
      <c r="B12" s="613"/>
      <c r="C12" s="201"/>
      <c r="D12" s="202">
        <f>N12+R12+V12+Z12+AD12+AH12+AL12+AP12</f>
        <v>12</v>
      </c>
      <c r="E12" s="138">
        <f t="shared" si="2"/>
        <v>360</v>
      </c>
      <c r="F12" s="138"/>
      <c r="G12" s="138"/>
      <c r="H12" s="138"/>
      <c r="I12" s="138"/>
      <c r="J12" s="138"/>
      <c r="K12" s="600">
        <f>1*'Вариативная часть РУП_Бак '!K10:M10</f>
        <v>0</v>
      </c>
      <c r="L12" s="601"/>
      <c r="M12" s="602"/>
      <c r="N12" s="135">
        <f>1*'Вариативная часть РУП_Бак '!N10</f>
        <v>2</v>
      </c>
      <c r="O12" s="600">
        <f>1*'Вариативная часть РУП_Бак '!O10:Q10</f>
        <v>1.5</v>
      </c>
      <c r="P12" s="601"/>
      <c r="Q12" s="602"/>
      <c r="R12" s="135">
        <f>1*'Вариативная часть РУП_Бак '!R10</f>
        <v>5</v>
      </c>
      <c r="S12" s="600">
        <f>1*'Вариативная часть РУП_Бак '!S10:U10</f>
        <v>0</v>
      </c>
      <c r="T12" s="601"/>
      <c r="U12" s="602"/>
      <c r="V12" s="135">
        <f>1*'Вариативная часть РУП_Бак '!V10</f>
        <v>0</v>
      </c>
      <c r="W12" s="600">
        <f>1*'Вариативная часть РУП_Бак '!W10:Y10</f>
        <v>3.5</v>
      </c>
      <c r="X12" s="601"/>
      <c r="Y12" s="602"/>
      <c r="Z12" s="135">
        <f>1*'Вариативная часть РУП_Бак '!Z10</f>
        <v>5</v>
      </c>
      <c r="AA12" s="600">
        <f>1*'Вариативная часть РУП_Бак '!AA10:AC10</f>
        <v>0</v>
      </c>
      <c r="AB12" s="601"/>
      <c r="AC12" s="602"/>
      <c r="AD12" s="135">
        <f>1*'Вариативная часть РУП_Бак '!AD10</f>
        <v>0</v>
      </c>
      <c r="AE12" s="600">
        <f>1*'Вариативная часть РУП_Бак '!AE10:AG10</f>
        <v>0</v>
      </c>
      <c r="AF12" s="601"/>
      <c r="AG12" s="602"/>
      <c r="AH12" s="135">
        <f>1*'Вариативная часть РУП_Бак '!AH10</f>
        <v>0</v>
      </c>
      <c r="AI12" s="600">
        <f>1*'Вариативная часть РУП_Бак '!AI10:AK10</f>
        <v>0</v>
      </c>
      <c r="AJ12" s="601"/>
      <c r="AK12" s="602"/>
      <c r="AL12" s="135">
        <f>1*'Вариативная часть РУП_Бак '!AL10</f>
        <v>0</v>
      </c>
      <c r="AM12" s="600">
        <f>1*'Вариативная часть РУП_Бак '!AM10:AO10</f>
        <v>0</v>
      </c>
      <c r="AN12" s="601"/>
      <c r="AO12" s="602"/>
      <c r="AP12" s="135">
        <f>1*'Вариативная часть РУП_Бак '!AP10</f>
        <v>0</v>
      </c>
      <c r="AQ12" s="138"/>
      <c r="AR12" s="203"/>
      <c r="AS12" s="202"/>
    </row>
    <row r="13" spans="1:45" s="1" customFormat="1" ht="46.5" customHeight="1" thickBot="1" x14ac:dyDescent="0.35">
      <c r="A13" s="204"/>
      <c r="B13" s="358" t="s">
        <v>150</v>
      </c>
      <c r="C13" s="205"/>
      <c r="D13" s="206">
        <f>D7+D12</f>
        <v>25</v>
      </c>
      <c r="E13" s="206">
        <f>E7+E12</f>
        <v>750</v>
      </c>
      <c r="F13" s="207">
        <f>SUM(F8:F12)</f>
        <v>176</v>
      </c>
      <c r="G13" s="207">
        <f>SUM(G8:G12)</f>
        <v>32</v>
      </c>
      <c r="H13" s="207">
        <f>SUM(H8:H12)</f>
        <v>0</v>
      </c>
      <c r="I13" s="207">
        <f>SUM(I8:I12)</f>
        <v>144</v>
      </c>
      <c r="J13" s="207">
        <f>SUM(J8:J12)</f>
        <v>214</v>
      </c>
      <c r="K13" s="614">
        <f>K7+K12</f>
        <v>7</v>
      </c>
      <c r="L13" s="614"/>
      <c r="M13" s="615"/>
      <c r="N13" s="207">
        <f>N7+N12</f>
        <v>10</v>
      </c>
      <c r="O13" s="614">
        <f>O7+O12</f>
        <v>1.5</v>
      </c>
      <c r="P13" s="614"/>
      <c r="Q13" s="615"/>
      <c r="R13" s="207">
        <f>R7+R12</f>
        <v>5</v>
      </c>
      <c r="S13" s="614">
        <f>S7+S12</f>
        <v>4</v>
      </c>
      <c r="T13" s="614"/>
      <c r="U13" s="615"/>
      <c r="V13" s="207">
        <f>V7+V12</f>
        <v>5</v>
      </c>
      <c r="W13" s="614">
        <f>W7+W12</f>
        <v>3.5</v>
      </c>
      <c r="X13" s="614"/>
      <c r="Y13" s="615"/>
      <c r="Z13" s="207">
        <f>Z7+Z12</f>
        <v>5</v>
      </c>
      <c r="AA13" s="614">
        <f>AA7+AA12</f>
        <v>0</v>
      </c>
      <c r="AB13" s="614"/>
      <c r="AC13" s="615"/>
      <c r="AD13" s="207">
        <f>AD7+AD12</f>
        <v>0</v>
      </c>
      <c r="AE13" s="614">
        <f>AE7+AE12</f>
        <v>0</v>
      </c>
      <c r="AF13" s="614"/>
      <c r="AG13" s="615"/>
      <c r="AH13" s="207">
        <f>AH7+AH12</f>
        <v>0</v>
      </c>
      <c r="AI13" s="614">
        <f>AI7+AI12</f>
        <v>0</v>
      </c>
      <c r="AJ13" s="614"/>
      <c r="AK13" s="615"/>
      <c r="AL13" s="207">
        <f>AL7+AL12</f>
        <v>0</v>
      </c>
      <c r="AM13" s="614">
        <f>AM7+AM12</f>
        <v>0</v>
      </c>
      <c r="AN13" s="614"/>
      <c r="AO13" s="615"/>
      <c r="AP13" s="207">
        <f>AP7+AP12</f>
        <v>0</v>
      </c>
      <c r="AQ13" s="210"/>
      <c r="AR13" s="210"/>
      <c r="AS13" s="207"/>
    </row>
    <row r="14" spans="1:45" s="274" customFormat="1" ht="21.75" customHeight="1" thickBot="1" x14ac:dyDescent="0.35">
      <c r="A14" s="273" t="s">
        <v>151</v>
      </c>
      <c r="B14" s="630" t="s">
        <v>135</v>
      </c>
      <c r="C14" s="631"/>
      <c r="D14" s="631"/>
      <c r="E14" s="631"/>
      <c r="F14" s="631"/>
      <c r="G14" s="631"/>
      <c r="H14" s="631"/>
      <c r="I14" s="631"/>
      <c r="J14" s="631"/>
      <c r="K14" s="631"/>
      <c r="L14" s="631"/>
      <c r="M14" s="631"/>
      <c r="N14" s="631"/>
      <c r="O14" s="631"/>
      <c r="P14" s="631"/>
      <c r="Q14" s="631"/>
      <c r="R14" s="631"/>
      <c r="S14" s="631"/>
      <c r="T14" s="631"/>
      <c r="U14" s="631"/>
      <c r="V14" s="631"/>
      <c r="W14" s="631"/>
      <c r="X14" s="631"/>
      <c r="Y14" s="631"/>
      <c r="Z14" s="631"/>
      <c r="AA14" s="631"/>
      <c r="AB14" s="631"/>
      <c r="AC14" s="631"/>
      <c r="AD14" s="631"/>
      <c r="AE14" s="631"/>
      <c r="AF14" s="631"/>
      <c r="AG14" s="631"/>
      <c r="AH14" s="631"/>
      <c r="AI14" s="631"/>
      <c r="AJ14" s="631"/>
      <c r="AK14" s="631"/>
      <c r="AL14" s="631"/>
      <c r="AM14" s="631"/>
      <c r="AN14" s="631"/>
      <c r="AO14" s="631"/>
      <c r="AP14" s="631"/>
      <c r="AQ14" s="631"/>
      <c r="AR14" s="631"/>
      <c r="AS14" s="632"/>
    </row>
    <row r="15" spans="1:45" s="274" customFormat="1" ht="21.95" customHeight="1" thickBot="1" x14ac:dyDescent="0.35">
      <c r="A15" s="633" t="s">
        <v>201</v>
      </c>
      <c r="B15" s="613"/>
      <c r="C15" s="138"/>
      <c r="D15" s="138">
        <f>SUM(D16:D18)</f>
        <v>15</v>
      </c>
      <c r="E15" s="138">
        <f t="shared" ref="E15:E20" si="3">D15*30</f>
        <v>450</v>
      </c>
      <c r="F15" s="137"/>
      <c r="G15" s="138"/>
      <c r="H15" s="138"/>
      <c r="I15" s="138"/>
      <c r="J15" s="275"/>
      <c r="K15" s="597">
        <f>SUM(K16:M18)</f>
        <v>12</v>
      </c>
      <c r="L15" s="598"/>
      <c r="M15" s="599"/>
      <c r="N15" s="136">
        <f>SUM(N16:N18)</f>
        <v>15</v>
      </c>
      <c r="O15" s="597">
        <f>SUM(O16:Q18)</f>
        <v>0</v>
      </c>
      <c r="P15" s="598"/>
      <c r="Q15" s="599"/>
      <c r="R15" s="136">
        <f>SUM(R16:R18)</f>
        <v>0</v>
      </c>
      <c r="S15" s="597">
        <f>SUM(S16:U18)</f>
        <v>0</v>
      </c>
      <c r="T15" s="598"/>
      <c r="U15" s="599"/>
      <c r="V15" s="136">
        <f>SUM(V16:V18)</f>
        <v>0</v>
      </c>
      <c r="W15" s="597">
        <f>SUM(W16:Y18)</f>
        <v>0</v>
      </c>
      <c r="X15" s="598"/>
      <c r="Y15" s="599"/>
      <c r="Z15" s="136">
        <f>SUM(Z16:Z18)</f>
        <v>0</v>
      </c>
      <c r="AA15" s="597">
        <f>SUM(AA16:AC18)</f>
        <v>0</v>
      </c>
      <c r="AB15" s="598"/>
      <c r="AC15" s="599"/>
      <c r="AD15" s="136">
        <f>SUM(AD16:AD18)</f>
        <v>0</v>
      </c>
      <c r="AE15" s="597">
        <f>SUM(AE16:AG18)</f>
        <v>0</v>
      </c>
      <c r="AF15" s="598"/>
      <c r="AG15" s="599"/>
      <c r="AH15" s="136">
        <f>SUM(AH16:AH18)</f>
        <v>0</v>
      </c>
      <c r="AI15" s="597">
        <f>SUM(AI16:AK18)</f>
        <v>0</v>
      </c>
      <c r="AJ15" s="598"/>
      <c r="AK15" s="599"/>
      <c r="AL15" s="136">
        <f>SUM(AL16:AL18)</f>
        <v>0</v>
      </c>
      <c r="AM15" s="597">
        <f>SUM(AM16:AO18)</f>
        <v>0</v>
      </c>
      <c r="AN15" s="598"/>
      <c r="AO15" s="599"/>
      <c r="AP15" s="136">
        <f>SUM(AP16:AP18)</f>
        <v>0</v>
      </c>
      <c r="AQ15" s="138"/>
      <c r="AR15" s="134"/>
      <c r="AS15" s="138"/>
    </row>
    <row r="16" spans="1:45" s="216" customFormat="1" ht="33.75" customHeight="1" x14ac:dyDescent="0.3">
      <c r="A16" s="276" t="s">
        <v>152</v>
      </c>
      <c r="B16" s="277" t="s">
        <v>255</v>
      </c>
      <c r="C16" s="278" t="s">
        <v>212</v>
      </c>
      <c r="D16" s="187">
        <v>5</v>
      </c>
      <c r="E16" s="279">
        <f t="shared" si="3"/>
        <v>150</v>
      </c>
      <c r="F16" s="280">
        <f>G16+H16+I16</f>
        <v>64</v>
      </c>
      <c r="G16" s="187">
        <v>32</v>
      </c>
      <c r="H16" s="187"/>
      <c r="I16" s="187">
        <v>32</v>
      </c>
      <c r="J16" s="281">
        <f>E16-F16</f>
        <v>86</v>
      </c>
      <c r="K16" s="162">
        <v>2</v>
      </c>
      <c r="L16" s="132"/>
      <c r="M16" s="163">
        <v>2</v>
      </c>
      <c r="N16" s="161">
        <v>5</v>
      </c>
      <c r="O16" s="162"/>
      <c r="P16" s="132"/>
      <c r="Q16" s="163"/>
      <c r="R16" s="161"/>
      <c r="S16" s="162"/>
      <c r="T16" s="132"/>
      <c r="U16" s="163"/>
      <c r="V16" s="161"/>
      <c r="W16" s="133"/>
      <c r="X16" s="132"/>
      <c r="Y16" s="160"/>
      <c r="Z16" s="161"/>
      <c r="AA16" s="162"/>
      <c r="AB16" s="132"/>
      <c r="AC16" s="163"/>
      <c r="AD16" s="161"/>
      <c r="AE16" s="164"/>
      <c r="AF16" s="132"/>
      <c r="AG16" s="163"/>
      <c r="AH16" s="161"/>
      <c r="AI16" s="164"/>
      <c r="AJ16" s="132"/>
      <c r="AK16" s="163"/>
      <c r="AL16" s="161"/>
      <c r="AM16" s="162"/>
      <c r="AN16" s="132"/>
      <c r="AO16" s="163"/>
      <c r="AP16" s="161"/>
      <c r="AQ16" s="189">
        <v>1</v>
      </c>
      <c r="AR16" s="165"/>
      <c r="AS16" s="189"/>
    </row>
    <row r="17" spans="1:48" s="216" customFormat="1" ht="21.75" customHeight="1" x14ac:dyDescent="0.3">
      <c r="A17" s="282" t="s">
        <v>153</v>
      </c>
      <c r="B17" s="283" t="s">
        <v>256</v>
      </c>
      <c r="C17" s="284" t="s">
        <v>216</v>
      </c>
      <c r="D17" s="179">
        <v>5</v>
      </c>
      <c r="E17" s="180">
        <f t="shared" si="3"/>
        <v>150</v>
      </c>
      <c r="F17" s="285">
        <f>G17+H17+I17</f>
        <v>64</v>
      </c>
      <c r="G17" s="179">
        <v>32</v>
      </c>
      <c r="H17" s="179">
        <v>16</v>
      </c>
      <c r="I17" s="179">
        <v>16</v>
      </c>
      <c r="J17" s="286">
        <f>E17-F17</f>
        <v>86</v>
      </c>
      <c r="K17" s="181">
        <v>2</v>
      </c>
      <c r="L17" s="169">
        <v>1</v>
      </c>
      <c r="M17" s="175">
        <v>1</v>
      </c>
      <c r="N17" s="176">
        <v>5</v>
      </c>
      <c r="O17" s="181"/>
      <c r="P17" s="169"/>
      <c r="Q17" s="175"/>
      <c r="R17" s="176"/>
      <c r="S17" s="164"/>
      <c r="T17" s="162"/>
      <c r="U17" s="172"/>
      <c r="V17" s="161"/>
      <c r="W17" s="162"/>
      <c r="X17" s="162"/>
      <c r="Y17" s="173"/>
      <c r="Z17" s="161"/>
      <c r="AA17" s="162"/>
      <c r="AB17" s="162"/>
      <c r="AC17" s="173"/>
      <c r="AD17" s="161"/>
      <c r="AE17" s="174"/>
      <c r="AF17" s="169"/>
      <c r="AG17" s="175"/>
      <c r="AH17" s="176"/>
      <c r="AI17" s="174"/>
      <c r="AJ17" s="169"/>
      <c r="AK17" s="175"/>
      <c r="AL17" s="176"/>
      <c r="AM17" s="162"/>
      <c r="AN17" s="162"/>
      <c r="AO17" s="173"/>
      <c r="AP17" s="161"/>
      <c r="AQ17" s="189">
        <v>1</v>
      </c>
      <c r="AR17" s="177"/>
      <c r="AS17" s="259"/>
    </row>
    <row r="18" spans="1:48" s="216" customFormat="1" ht="26.25" customHeight="1" thickBot="1" x14ac:dyDescent="0.35">
      <c r="A18" s="287" t="s">
        <v>154</v>
      </c>
      <c r="B18" s="288" t="s">
        <v>257</v>
      </c>
      <c r="C18" s="289" t="s">
        <v>277</v>
      </c>
      <c r="D18" s="191">
        <v>5</v>
      </c>
      <c r="E18" s="192">
        <f t="shared" si="3"/>
        <v>150</v>
      </c>
      <c r="F18" s="290">
        <f>G18+H18+I18</f>
        <v>64</v>
      </c>
      <c r="G18" s="191">
        <v>32</v>
      </c>
      <c r="H18" s="191"/>
      <c r="I18" s="191">
        <v>32</v>
      </c>
      <c r="J18" s="291">
        <f>E18-F18</f>
        <v>86</v>
      </c>
      <c r="K18" s="193">
        <v>2</v>
      </c>
      <c r="L18" s="194"/>
      <c r="M18" s="198">
        <v>2</v>
      </c>
      <c r="N18" s="199">
        <v>5</v>
      </c>
      <c r="O18" s="197"/>
      <c r="P18" s="194"/>
      <c r="Q18" s="195"/>
      <c r="R18" s="196"/>
      <c r="S18" s="193"/>
      <c r="T18" s="194"/>
      <c r="U18" s="198"/>
      <c r="V18" s="199"/>
      <c r="W18" s="193"/>
      <c r="X18" s="194"/>
      <c r="Y18" s="198"/>
      <c r="Z18" s="199"/>
      <c r="AA18" s="193"/>
      <c r="AB18" s="194"/>
      <c r="AC18" s="198"/>
      <c r="AD18" s="199"/>
      <c r="AE18" s="200"/>
      <c r="AF18" s="194"/>
      <c r="AG18" s="198"/>
      <c r="AH18" s="199"/>
      <c r="AI18" s="200"/>
      <c r="AJ18" s="194"/>
      <c r="AK18" s="198"/>
      <c r="AL18" s="199"/>
      <c r="AM18" s="193"/>
      <c r="AN18" s="194"/>
      <c r="AO18" s="198"/>
      <c r="AP18" s="199"/>
      <c r="AQ18" s="189">
        <v>1</v>
      </c>
      <c r="AR18" s="190"/>
      <c r="AS18" s="292"/>
    </row>
    <row r="19" spans="1:48" s="216" customFormat="1" ht="45.75" customHeight="1" thickBot="1" x14ac:dyDescent="0.35">
      <c r="A19" s="633" t="s">
        <v>134</v>
      </c>
      <c r="B19" s="613"/>
      <c r="C19" s="201"/>
      <c r="D19" s="202">
        <f>'Вариативная часть РУП_Бак '!D24</f>
        <v>25</v>
      </c>
      <c r="E19" s="138">
        <f t="shared" si="3"/>
        <v>750</v>
      </c>
      <c r="F19" s="137"/>
      <c r="G19" s="138"/>
      <c r="H19" s="138"/>
      <c r="I19" s="138"/>
      <c r="J19" s="137"/>
      <c r="K19" s="600">
        <f>'Вариативная часть РУП_Бак '!K24:M24</f>
        <v>4</v>
      </c>
      <c r="L19" s="601"/>
      <c r="M19" s="602"/>
      <c r="N19" s="135">
        <f>'Вариативная часть РУП_Бак '!N24</f>
        <v>5</v>
      </c>
      <c r="O19" s="600">
        <f>'Вариативная часть РУП_Бак '!O24:Q24</f>
        <v>12</v>
      </c>
      <c r="P19" s="601"/>
      <c r="Q19" s="602"/>
      <c r="R19" s="135">
        <f>'Вариативная часть РУП_Бак '!R24</f>
        <v>15</v>
      </c>
      <c r="S19" s="600">
        <f>'Вариативная часть РУП_Бак '!S24:U24</f>
        <v>4</v>
      </c>
      <c r="T19" s="601"/>
      <c r="U19" s="602"/>
      <c r="V19" s="135">
        <f>'Вариативная часть РУП_Бак '!V24</f>
        <v>5</v>
      </c>
      <c r="W19" s="600">
        <f>'Вариативная часть РУП_Бак '!W24:Y24</f>
        <v>0</v>
      </c>
      <c r="X19" s="601"/>
      <c r="Y19" s="602"/>
      <c r="Z19" s="135">
        <f>'Вариативная часть РУП_Бак '!Z24</f>
        <v>0</v>
      </c>
      <c r="AA19" s="600">
        <f>'Вариативная часть РУП_Бак '!AA24:AC24</f>
        <v>0</v>
      </c>
      <c r="AB19" s="601"/>
      <c r="AC19" s="602"/>
      <c r="AD19" s="135">
        <f>'Вариативная часть РУП_Бак '!AD24</f>
        <v>0</v>
      </c>
      <c r="AE19" s="600">
        <f>'Вариативная часть РУП_Бак '!AE24:AG24</f>
        <v>0</v>
      </c>
      <c r="AF19" s="601"/>
      <c r="AG19" s="602"/>
      <c r="AH19" s="135">
        <f>'Вариативная часть РУП_Бак '!AH24</f>
        <v>0</v>
      </c>
      <c r="AI19" s="600">
        <f>'Вариативная часть РУП_Бак '!AI24:AK24</f>
        <v>0</v>
      </c>
      <c r="AJ19" s="601"/>
      <c r="AK19" s="602"/>
      <c r="AL19" s="135">
        <f>'Вариативная часть РУП_Бак '!AL24</f>
        <v>0</v>
      </c>
      <c r="AM19" s="600">
        <f>'Вариативная часть РУП_Бак '!AM24:AO24</f>
        <v>0</v>
      </c>
      <c r="AN19" s="601"/>
      <c r="AO19" s="602"/>
      <c r="AP19" s="135">
        <f>'Вариативная часть РУП_Бак '!AP24</f>
        <v>0</v>
      </c>
      <c r="AQ19" s="138"/>
      <c r="AR19" s="203"/>
      <c r="AS19" s="202"/>
    </row>
    <row r="20" spans="1:48" s="297" customFormat="1" ht="42.75" customHeight="1" thickBot="1" x14ac:dyDescent="0.35">
      <c r="A20" s="204"/>
      <c r="B20" s="358" t="s">
        <v>155</v>
      </c>
      <c r="C20" s="205"/>
      <c r="D20" s="206">
        <f>D15+D19</f>
        <v>40</v>
      </c>
      <c r="E20" s="293">
        <f t="shared" si="3"/>
        <v>1200</v>
      </c>
      <c r="F20" s="209"/>
      <c r="G20" s="215"/>
      <c r="H20" s="215"/>
      <c r="I20" s="215"/>
      <c r="J20" s="294"/>
      <c r="K20" s="627">
        <f>K15+K19</f>
        <v>16</v>
      </c>
      <c r="L20" s="628"/>
      <c r="M20" s="629"/>
      <c r="N20" s="296">
        <f>N15+N19</f>
        <v>20</v>
      </c>
      <c r="O20" s="627">
        <f>O15+O19</f>
        <v>12</v>
      </c>
      <c r="P20" s="628"/>
      <c r="Q20" s="629"/>
      <c r="R20" s="296">
        <f>R15+R19</f>
        <v>15</v>
      </c>
      <c r="S20" s="627">
        <f>S15+S19</f>
        <v>4</v>
      </c>
      <c r="T20" s="628"/>
      <c r="U20" s="629"/>
      <c r="V20" s="296">
        <f>V15+V19</f>
        <v>5</v>
      </c>
      <c r="W20" s="627">
        <f>W15+W19</f>
        <v>0</v>
      </c>
      <c r="X20" s="628"/>
      <c r="Y20" s="629"/>
      <c r="Z20" s="296">
        <f>Z15+Z19</f>
        <v>0</v>
      </c>
      <c r="AA20" s="627">
        <f>AA15+AA19</f>
        <v>0</v>
      </c>
      <c r="AB20" s="628"/>
      <c r="AC20" s="629"/>
      <c r="AD20" s="296">
        <f>AD15+AD19</f>
        <v>0</v>
      </c>
      <c r="AE20" s="627">
        <f>AE15+AE19</f>
        <v>0</v>
      </c>
      <c r="AF20" s="628"/>
      <c r="AG20" s="629"/>
      <c r="AH20" s="296">
        <f>AH15+AH19</f>
        <v>0</v>
      </c>
      <c r="AI20" s="627">
        <f>AI15+AI19</f>
        <v>0</v>
      </c>
      <c r="AJ20" s="628"/>
      <c r="AK20" s="629"/>
      <c r="AL20" s="296">
        <f>AL15+AL19</f>
        <v>0</v>
      </c>
      <c r="AM20" s="627">
        <f>AM15+AM19</f>
        <v>0</v>
      </c>
      <c r="AN20" s="628"/>
      <c r="AO20" s="629"/>
      <c r="AP20" s="296">
        <f>AP15+AP19</f>
        <v>0</v>
      </c>
      <c r="AQ20" s="206"/>
      <c r="AR20" s="206"/>
      <c r="AS20" s="207"/>
    </row>
    <row r="21" spans="1:48" s="93" customFormat="1" ht="23.25" customHeight="1" thickBot="1" x14ac:dyDescent="0.35">
      <c r="A21" s="139" t="s">
        <v>156</v>
      </c>
      <c r="B21" s="630" t="s">
        <v>55</v>
      </c>
      <c r="C21" s="631"/>
      <c r="D21" s="631"/>
      <c r="E21" s="631"/>
      <c r="F21" s="631"/>
      <c r="G21" s="631"/>
      <c r="H21" s="631"/>
      <c r="I21" s="631"/>
      <c r="J21" s="631"/>
      <c r="K21" s="631"/>
      <c r="L21" s="631"/>
      <c r="M21" s="631"/>
      <c r="N21" s="631"/>
      <c r="O21" s="631"/>
      <c r="P21" s="631"/>
      <c r="Q21" s="631"/>
      <c r="R21" s="631"/>
      <c r="S21" s="631"/>
      <c r="T21" s="631"/>
      <c r="U21" s="631"/>
      <c r="V21" s="631"/>
      <c r="W21" s="631"/>
      <c r="X21" s="631"/>
      <c r="Y21" s="631"/>
      <c r="Z21" s="631"/>
      <c r="AA21" s="631"/>
      <c r="AB21" s="631"/>
      <c r="AC21" s="631"/>
      <c r="AD21" s="631"/>
      <c r="AE21" s="631"/>
      <c r="AF21" s="631"/>
      <c r="AG21" s="631"/>
      <c r="AH21" s="631"/>
      <c r="AI21" s="631"/>
      <c r="AJ21" s="631"/>
      <c r="AK21" s="631"/>
      <c r="AL21" s="631"/>
      <c r="AM21" s="631"/>
      <c r="AN21" s="631"/>
      <c r="AO21" s="631"/>
      <c r="AP21" s="631"/>
      <c r="AQ21" s="631"/>
      <c r="AR21" s="631"/>
      <c r="AS21" s="632"/>
    </row>
    <row r="22" spans="1:48" s="93" customFormat="1" ht="21.95" customHeight="1" thickBot="1" x14ac:dyDescent="0.35">
      <c r="A22" s="633" t="s">
        <v>201</v>
      </c>
      <c r="B22" s="613"/>
      <c r="C22" s="138"/>
      <c r="D22" s="324">
        <f>SUM(D23:D28)</f>
        <v>30</v>
      </c>
      <c r="E22" s="138">
        <f>D22*30</f>
        <v>900</v>
      </c>
      <c r="F22" s="138"/>
      <c r="G22" s="137"/>
      <c r="H22" s="138"/>
      <c r="I22" s="138"/>
      <c r="J22" s="138"/>
      <c r="K22" s="597">
        <f>SUM(K23:M28)</f>
        <v>0</v>
      </c>
      <c r="L22" s="598"/>
      <c r="M22" s="599"/>
      <c r="N22" s="136">
        <f>SUM(N23:N28)</f>
        <v>0</v>
      </c>
      <c r="O22" s="600">
        <f>SUM(O23:Q28)</f>
        <v>4</v>
      </c>
      <c r="P22" s="601"/>
      <c r="Q22" s="602"/>
      <c r="R22" s="135">
        <f>SUM(R23:R28)</f>
        <v>5</v>
      </c>
      <c r="S22" s="600">
        <f>SUM(S23:U28)</f>
        <v>0</v>
      </c>
      <c r="T22" s="601"/>
      <c r="U22" s="602"/>
      <c r="V22" s="135">
        <f>SUM(V23:V28)</f>
        <v>0</v>
      </c>
      <c r="W22" s="600">
        <f>SUM(W23:Y28)</f>
        <v>8</v>
      </c>
      <c r="X22" s="601"/>
      <c r="Y22" s="602"/>
      <c r="Z22" s="325">
        <f>SUM(Z23:Z28)</f>
        <v>10</v>
      </c>
      <c r="AA22" s="600">
        <f>SUM(AA23:AC28)</f>
        <v>8</v>
      </c>
      <c r="AB22" s="601"/>
      <c r="AC22" s="602"/>
      <c r="AD22" s="135">
        <f>SUM(AD23:AD28)</f>
        <v>10</v>
      </c>
      <c r="AE22" s="600">
        <f>SUM(AE23:AG28)</f>
        <v>4</v>
      </c>
      <c r="AF22" s="601"/>
      <c r="AG22" s="602"/>
      <c r="AH22" s="135">
        <f>SUM(AH23:AH28)</f>
        <v>5</v>
      </c>
      <c r="AI22" s="600">
        <f>SUM(AI23:AK28)</f>
        <v>0</v>
      </c>
      <c r="AJ22" s="601"/>
      <c r="AK22" s="602"/>
      <c r="AL22" s="135">
        <f>SUM(AL23:AL28)</f>
        <v>0</v>
      </c>
      <c r="AM22" s="600">
        <f>SUM(AM23:AO28)</f>
        <v>0</v>
      </c>
      <c r="AN22" s="601"/>
      <c r="AO22" s="602"/>
      <c r="AP22" s="135">
        <f>SUM(AP23:AP28)</f>
        <v>0</v>
      </c>
      <c r="AQ22" s="138"/>
      <c r="AR22" s="134"/>
      <c r="AS22" s="138"/>
    </row>
    <row r="23" spans="1:48" s="7" customFormat="1" ht="48.75" customHeight="1" x14ac:dyDescent="0.3">
      <c r="A23" s="166" t="s">
        <v>157</v>
      </c>
      <c r="B23" s="326" t="s">
        <v>221</v>
      </c>
      <c r="C23" s="327" t="s">
        <v>222</v>
      </c>
      <c r="D23" s="280">
        <v>5</v>
      </c>
      <c r="E23" s="467">
        <f t="shared" ref="E23:E28" si="4">D23*30</f>
        <v>150</v>
      </c>
      <c r="F23" s="467">
        <f t="shared" ref="F23:F28" si="5">G23+H23+I23</f>
        <v>64</v>
      </c>
      <c r="G23" s="477">
        <v>16</v>
      </c>
      <c r="H23" s="467"/>
      <c r="I23" s="477">
        <v>48</v>
      </c>
      <c r="J23" s="467">
        <f t="shared" ref="J23:J28" si="6">E23-F23</f>
        <v>86</v>
      </c>
      <c r="K23" s="328"/>
      <c r="L23" s="472"/>
      <c r="M23" s="329"/>
      <c r="N23" s="473"/>
      <c r="O23" s="328">
        <v>1</v>
      </c>
      <c r="P23" s="472"/>
      <c r="Q23" s="329">
        <v>3</v>
      </c>
      <c r="R23" s="330">
        <v>5</v>
      </c>
      <c r="S23" s="328"/>
      <c r="T23" s="472"/>
      <c r="U23" s="329"/>
      <c r="V23" s="473"/>
      <c r="W23" s="331"/>
      <c r="X23" s="472"/>
      <c r="Y23" s="332"/>
      <c r="Z23" s="330"/>
      <c r="AA23" s="328"/>
      <c r="AB23" s="472"/>
      <c r="AC23" s="329"/>
      <c r="AD23" s="473"/>
      <c r="AE23" s="471"/>
      <c r="AF23" s="472"/>
      <c r="AG23" s="329"/>
      <c r="AH23" s="473"/>
      <c r="AI23" s="471"/>
      <c r="AJ23" s="472"/>
      <c r="AK23" s="329"/>
      <c r="AL23" s="473"/>
      <c r="AM23" s="328"/>
      <c r="AN23" s="472"/>
      <c r="AO23" s="329"/>
      <c r="AP23" s="473"/>
      <c r="AQ23" s="474">
        <v>2</v>
      </c>
      <c r="AR23" s="165"/>
      <c r="AS23" s="474"/>
    </row>
    <row r="24" spans="1:48" s="217" customFormat="1" ht="42.75" customHeight="1" x14ac:dyDescent="0.3">
      <c r="A24" s="166" t="s">
        <v>288</v>
      </c>
      <c r="B24" s="535" t="s">
        <v>291</v>
      </c>
      <c r="C24" s="478" t="s">
        <v>286</v>
      </c>
      <c r="D24" s="489">
        <v>5</v>
      </c>
      <c r="E24" s="179">
        <f t="shared" si="4"/>
        <v>150</v>
      </c>
      <c r="F24" s="179">
        <f t="shared" si="5"/>
        <v>64</v>
      </c>
      <c r="G24" s="180">
        <v>32</v>
      </c>
      <c r="H24" s="179"/>
      <c r="I24" s="180">
        <v>32</v>
      </c>
      <c r="J24" s="179">
        <f t="shared" si="6"/>
        <v>86</v>
      </c>
      <c r="K24" s="303"/>
      <c r="L24" s="304"/>
      <c r="M24" s="302"/>
      <c r="N24" s="171"/>
      <c r="O24" s="305"/>
      <c r="P24" s="304"/>
      <c r="Q24" s="306"/>
      <c r="R24" s="307"/>
      <c r="S24" s="301"/>
      <c r="T24" s="159"/>
      <c r="U24" s="306"/>
      <c r="V24" s="310"/>
      <c r="W24" s="301"/>
      <c r="X24" s="159"/>
      <c r="Y24" s="306"/>
      <c r="Z24" s="310"/>
      <c r="AA24" s="301">
        <v>2</v>
      </c>
      <c r="AB24" s="304"/>
      <c r="AC24" s="306">
        <v>2</v>
      </c>
      <c r="AD24" s="308">
        <v>5</v>
      </c>
      <c r="AE24" s="303"/>
      <c r="AF24" s="304"/>
      <c r="AG24" s="309"/>
      <c r="AH24" s="308"/>
      <c r="AI24" s="303"/>
      <c r="AJ24" s="304"/>
      <c r="AK24" s="306"/>
      <c r="AL24" s="308"/>
      <c r="AM24" s="301"/>
      <c r="AN24" s="159"/>
      <c r="AO24" s="306"/>
      <c r="AP24" s="310"/>
      <c r="AQ24" s="474">
        <v>5</v>
      </c>
      <c r="AR24" s="182"/>
      <c r="AS24" s="179"/>
    </row>
    <row r="25" spans="1:48" s="7" customFormat="1" ht="41.25" customHeight="1" x14ac:dyDescent="0.3">
      <c r="A25" s="166" t="s">
        <v>289</v>
      </c>
      <c r="B25" s="518" t="s">
        <v>287</v>
      </c>
      <c r="C25" s="333" t="s">
        <v>284</v>
      </c>
      <c r="D25" s="334">
        <v>5</v>
      </c>
      <c r="E25" s="467">
        <f t="shared" si="4"/>
        <v>150</v>
      </c>
      <c r="F25" s="467">
        <f t="shared" si="5"/>
        <v>64</v>
      </c>
      <c r="G25" s="180">
        <v>32</v>
      </c>
      <c r="H25" s="179"/>
      <c r="I25" s="180">
        <v>32</v>
      </c>
      <c r="J25" s="467">
        <f t="shared" si="6"/>
        <v>86</v>
      </c>
      <c r="K25" s="335"/>
      <c r="L25" s="336"/>
      <c r="M25" s="337"/>
      <c r="N25" s="310"/>
      <c r="O25" s="340"/>
      <c r="P25" s="341"/>
      <c r="Q25" s="342"/>
      <c r="R25" s="338"/>
      <c r="S25" s="335"/>
      <c r="T25" s="336"/>
      <c r="U25" s="337"/>
      <c r="V25" s="310"/>
      <c r="W25" s="301">
        <v>2</v>
      </c>
      <c r="X25" s="304"/>
      <c r="Y25" s="306">
        <v>2</v>
      </c>
      <c r="Z25" s="308">
        <v>5</v>
      </c>
      <c r="AA25" s="340"/>
      <c r="AB25" s="341"/>
      <c r="AC25" s="342"/>
      <c r="AD25" s="310"/>
      <c r="AE25" s="339"/>
      <c r="AF25" s="159"/>
      <c r="AG25" s="306"/>
      <c r="AH25" s="310"/>
      <c r="AI25" s="339"/>
      <c r="AJ25" s="159"/>
      <c r="AK25" s="306"/>
      <c r="AL25" s="310"/>
      <c r="AM25" s="301"/>
      <c r="AN25" s="159"/>
      <c r="AO25" s="306"/>
      <c r="AP25" s="310"/>
      <c r="AQ25" s="467">
        <v>4</v>
      </c>
      <c r="AR25" s="184"/>
      <c r="AS25" s="260"/>
      <c r="AT25" s="146"/>
      <c r="AU25" s="146"/>
      <c r="AV25" s="146"/>
    </row>
    <row r="26" spans="1:48" s="110" customFormat="1" ht="26.25" customHeight="1" x14ac:dyDescent="0.3">
      <c r="A26" s="166" t="s">
        <v>223</v>
      </c>
      <c r="B26" s="465" t="s">
        <v>290</v>
      </c>
      <c r="C26" s="185" t="s">
        <v>279</v>
      </c>
      <c r="D26" s="517">
        <v>5</v>
      </c>
      <c r="E26" s="185">
        <f t="shared" si="4"/>
        <v>150</v>
      </c>
      <c r="F26" s="481">
        <f t="shared" si="5"/>
        <v>64</v>
      </c>
      <c r="G26" s="482">
        <v>32</v>
      </c>
      <c r="H26" s="482">
        <v>32</v>
      </c>
      <c r="I26" s="482"/>
      <c r="J26" s="483">
        <f t="shared" si="6"/>
        <v>86</v>
      </c>
      <c r="K26" s="519"/>
      <c r="L26" s="490"/>
      <c r="M26" s="491"/>
      <c r="N26" s="492"/>
      <c r="O26" s="520"/>
      <c r="P26" s="521"/>
      <c r="Q26" s="522"/>
      <c r="R26" s="500"/>
      <c r="S26" s="523"/>
      <c r="T26" s="490"/>
      <c r="U26" s="524"/>
      <c r="V26" s="492"/>
      <c r="W26" s="534">
        <v>2</v>
      </c>
      <c r="X26" s="505">
        <v>2</v>
      </c>
      <c r="Y26" s="533"/>
      <c r="Z26" s="529">
        <v>5</v>
      </c>
      <c r="AA26" s="523"/>
      <c r="AB26" s="490"/>
      <c r="AC26" s="524"/>
      <c r="AD26" s="492"/>
      <c r="AE26" s="490"/>
      <c r="AF26" s="490"/>
      <c r="AG26" s="524"/>
      <c r="AH26" s="529"/>
      <c r="AI26" s="525"/>
      <c r="AJ26" s="482"/>
      <c r="AK26" s="483"/>
      <c r="AL26" s="504"/>
      <c r="AM26" s="523"/>
      <c r="AN26" s="523"/>
      <c r="AO26" s="526"/>
      <c r="AP26" s="530"/>
      <c r="AQ26" s="311">
        <v>4</v>
      </c>
      <c r="AR26" s="528"/>
      <c r="AS26" s="532"/>
      <c r="AT26" s="531"/>
    </row>
    <row r="27" spans="1:48" s="110" customFormat="1" ht="54.75" customHeight="1" x14ac:dyDescent="0.3">
      <c r="A27" s="166" t="s">
        <v>224</v>
      </c>
      <c r="B27" s="326" t="s">
        <v>225</v>
      </c>
      <c r="C27" s="219" t="s">
        <v>266</v>
      </c>
      <c r="D27" s="343">
        <v>5</v>
      </c>
      <c r="E27" s="467">
        <f t="shared" si="4"/>
        <v>150</v>
      </c>
      <c r="F27" s="467">
        <f t="shared" si="5"/>
        <v>64</v>
      </c>
      <c r="G27" s="345">
        <v>32</v>
      </c>
      <c r="H27" s="346">
        <v>16</v>
      </c>
      <c r="I27" s="345">
        <v>16</v>
      </c>
      <c r="J27" s="467">
        <f t="shared" si="6"/>
        <v>86</v>
      </c>
      <c r="K27" s="347"/>
      <c r="L27" s="348"/>
      <c r="M27" s="349"/>
      <c r="N27" s="473"/>
      <c r="O27" s="347"/>
      <c r="P27" s="348"/>
      <c r="Q27" s="349"/>
      <c r="R27" s="330"/>
      <c r="S27" s="347"/>
      <c r="T27" s="348"/>
      <c r="U27" s="349"/>
      <c r="V27" s="473"/>
      <c r="W27" s="347"/>
      <c r="X27" s="348"/>
      <c r="Y27" s="349"/>
      <c r="Z27" s="473"/>
      <c r="AA27" s="335">
        <v>2</v>
      </c>
      <c r="AB27" s="336">
        <v>1</v>
      </c>
      <c r="AC27" s="337">
        <v>1</v>
      </c>
      <c r="AD27" s="310">
        <v>5</v>
      </c>
      <c r="AE27" s="350"/>
      <c r="AF27" s="336"/>
      <c r="AG27" s="337"/>
      <c r="AH27" s="310"/>
      <c r="AI27" s="350"/>
      <c r="AJ27" s="336"/>
      <c r="AK27" s="337"/>
      <c r="AL27" s="310"/>
      <c r="AM27" s="335"/>
      <c r="AN27" s="336"/>
      <c r="AO27" s="337"/>
      <c r="AP27" s="310"/>
      <c r="AQ27" s="346">
        <v>5</v>
      </c>
      <c r="AR27" s="351"/>
      <c r="AS27" s="352"/>
    </row>
    <row r="28" spans="1:48" s="216" customFormat="1" ht="66" customHeight="1" thickBot="1" x14ac:dyDescent="0.35">
      <c r="A28" s="166" t="s">
        <v>226</v>
      </c>
      <c r="B28" s="326" t="s">
        <v>228</v>
      </c>
      <c r="C28" s="219" t="s">
        <v>227</v>
      </c>
      <c r="D28" s="353">
        <v>5</v>
      </c>
      <c r="E28" s="467">
        <f t="shared" si="4"/>
        <v>150</v>
      </c>
      <c r="F28" s="467">
        <f t="shared" si="5"/>
        <v>64</v>
      </c>
      <c r="G28" s="353">
        <v>32</v>
      </c>
      <c r="H28" s="344"/>
      <c r="I28" s="353">
        <v>32</v>
      </c>
      <c r="J28" s="467">
        <f t="shared" si="6"/>
        <v>86</v>
      </c>
      <c r="K28" s="335"/>
      <c r="L28" s="336"/>
      <c r="M28" s="337"/>
      <c r="N28" s="310"/>
      <c r="O28" s="335"/>
      <c r="P28" s="336"/>
      <c r="Q28" s="337"/>
      <c r="R28" s="338"/>
      <c r="S28" s="335"/>
      <c r="T28" s="336"/>
      <c r="U28" s="337"/>
      <c r="V28" s="310"/>
      <c r="W28" s="335"/>
      <c r="X28" s="336"/>
      <c r="Y28" s="337"/>
      <c r="Z28" s="310"/>
      <c r="AA28" s="335"/>
      <c r="AB28" s="336"/>
      <c r="AC28" s="337"/>
      <c r="AD28" s="310"/>
      <c r="AE28" s="335">
        <v>2</v>
      </c>
      <c r="AF28" s="336"/>
      <c r="AG28" s="337">
        <v>2</v>
      </c>
      <c r="AH28" s="310">
        <v>5</v>
      </c>
      <c r="AI28" s="350"/>
      <c r="AJ28" s="336"/>
      <c r="AK28" s="337"/>
      <c r="AL28" s="310"/>
      <c r="AM28" s="335"/>
      <c r="AN28" s="336"/>
      <c r="AO28" s="337"/>
      <c r="AP28" s="310"/>
      <c r="AQ28" s="346">
        <v>6</v>
      </c>
      <c r="AR28" s="351"/>
      <c r="AS28" s="352"/>
      <c r="AT28" s="110"/>
    </row>
    <row r="29" spans="1:48" s="297" customFormat="1" ht="45.75" customHeight="1" thickBot="1" x14ac:dyDescent="0.35">
      <c r="A29" s="633" t="s">
        <v>134</v>
      </c>
      <c r="B29" s="613"/>
      <c r="C29" s="201"/>
      <c r="D29" s="138">
        <f>1*'Вариативная часть РУП_Бак '!D36</f>
        <v>105</v>
      </c>
      <c r="E29" s="138">
        <f>1*'Вариативная часть РУП_Бак '!E36</f>
        <v>3150</v>
      </c>
      <c r="F29" s="138"/>
      <c r="G29" s="138"/>
      <c r="H29" s="138"/>
      <c r="I29" s="138"/>
      <c r="J29" s="138"/>
      <c r="K29" s="634">
        <f>1*'Вариативная часть РУП_Бак '!K36:M36</f>
        <v>0</v>
      </c>
      <c r="L29" s="635"/>
      <c r="M29" s="636"/>
      <c r="N29" s="135">
        <f>1*'Вариативная часть РУП_Бак '!N36</f>
        <v>0</v>
      </c>
      <c r="O29" s="634">
        <f>1*'Вариативная часть РУП_Бак '!O36:Q36</f>
        <v>4</v>
      </c>
      <c r="P29" s="635"/>
      <c r="Q29" s="636"/>
      <c r="R29" s="325">
        <f>1*'Вариативная часть РУП_Бак '!R36</f>
        <v>5</v>
      </c>
      <c r="S29" s="634">
        <f>1*'Вариативная часть РУП_Бак '!S36:U36</f>
        <v>16</v>
      </c>
      <c r="T29" s="635"/>
      <c r="U29" s="636"/>
      <c r="V29" s="205">
        <f>1*'Вариативная часть РУП_Бак '!V36</f>
        <v>20</v>
      </c>
      <c r="W29" s="634">
        <f>1*'Вариативная часть РУП_Бак '!W36:Y36</f>
        <v>8</v>
      </c>
      <c r="X29" s="635"/>
      <c r="Y29" s="636"/>
      <c r="Z29" s="205">
        <f>1*'Вариативная часть РУП_Бак '!Z36</f>
        <v>10</v>
      </c>
      <c r="AA29" s="634">
        <f>1*'Вариативная часть РУП_Бак '!AA36:AC36</f>
        <v>16</v>
      </c>
      <c r="AB29" s="635"/>
      <c r="AC29" s="636"/>
      <c r="AD29" s="205">
        <f>1*'Вариативная часть РУП_Бак '!AD36</f>
        <v>20</v>
      </c>
      <c r="AE29" s="634">
        <f>1*'Вариативная часть РУП_Бак '!AE36:AG36</f>
        <v>16</v>
      </c>
      <c r="AF29" s="635"/>
      <c r="AG29" s="636"/>
      <c r="AH29" s="205">
        <f>1*'Вариативная часть РУП_Бак '!AH36</f>
        <v>20</v>
      </c>
      <c r="AI29" s="634">
        <f>1*'Вариативная часть РУП_Бак '!AI36:AK36</f>
        <v>24</v>
      </c>
      <c r="AJ29" s="635"/>
      <c r="AK29" s="636"/>
      <c r="AL29" s="205">
        <f>1*'Вариативная часть РУП_Бак '!AL36</f>
        <v>30</v>
      </c>
      <c r="AM29" s="634">
        <f>1*'Вариативная часть РУП_Бак '!AM36:AO36</f>
        <v>0</v>
      </c>
      <c r="AN29" s="635"/>
      <c r="AO29" s="636"/>
      <c r="AP29" s="205">
        <f>1*'Вариативная часть РУП_Бак '!AP36</f>
        <v>0</v>
      </c>
      <c r="AQ29" s="138"/>
      <c r="AR29" s="203"/>
      <c r="AS29" s="202"/>
      <c r="AT29" s="216"/>
    </row>
    <row r="30" spans="1:48" s="216" customFormat="1" ht="39" customHeight="1" thickBot="1" x14ac:dyDescent="0.35">
      <c r="A30" s="204"/>
      <c r="B30" s="358" t="s">
        <v>158</v>
      </c>
      <c r="C30" s="205"/>
      <c r="D30" s="208">
        <f>D29+D22</f>
        <v>135</v>
      </c>
      <c r="E30" s="205">
        <f>D30*30</f>
        <v>4050</v>
      </c>
      <c r="F30" s="207"/>
      <c r="G30" s="207"/>
      <c r="H30" s="207"/>
      <c r="I30" s="207"/>
      <c r="J30" s="207"/>
      <c r="K30" s="623">
        <f>SUM(K23:M29)</f>
        <v>0</v>
      </c>
      <c r="L30" s="614"/>
      <c r="M30" s="615"/>
      <c r="N30" s="208">
        <f>SUM(N23:N29)</f>
        <v>0</v>
      </c>
      <c r="O30" s="623">
        <f>SUM(O23:Q29)</f>
        <v>8</v>
      </c>
      <c r="P30" s="614"/>
      <c r="Q30" s="615"/>
      <c r="R30" s="209">
        <f>SUM(R23:R29)</f>
        <v>10</v>
      </c>
      <c r="S30" s="623">
        <f>SUM(S23:U29)</f>
        <v>16</v>
      </c>
      <c r="T30" s="614"/>
      <c r="U30" s="615"/>
      <c r="V30" s="208">
        <f>SUM(V23:V29)</f>
        <v>20</v>
      </c>
      <c r="W30" s="623">
        <f>SUM(W23:Y29)</f>
        <v>16</v>
      </c>
      <c r="X30" s="614"/>
      <c r="Y30" s="615"/>
      <c r="Z30" s="209">
        <f>SUM(Z23:Z29)</f>
        <v>20</v>
      </c>
      <c r="AA30" s="623">
        <f>SUM(AA23:AC29)</f>
        <v>24</v>
      </c>
      <c r="AB30" s="614"/>
      <c r="AC30" s="615"/>
      <c r="AD30" s="208">
        <f>SUM(AD23:AD29)</f>
        <v>30</v>
      </c>
      <c r="AE30" s="623">
        <f>SUM(AE23:AG29)</f>
        <v>20</v>
      </c>
      <c r="AF30" s="614"/>
      <c r="AG30" s="615"/>
      <c r="AH30" s="208">
        <f>SUM(AH23:AH29)</f>
        <v>25</v>
      </c>
      <c r="AI30" s="623">
        <f>SUM(AI23:AK29)</f>
        <v>24</v>
      </c>
      <c r="AJ30" s="614"/>
      <c r="AK30" s="615"/>
      <c r="AL30" s="208">
        <f>SUM(AL23:AL29)</f>
        <v>30</v>
      </c>
      <c r="AM30" s="623">
        <f>SUM(AM23:AO29)</f>
        <v>0</v>
      </c>
      <c r="AN30" s="614"/>
      <c r="AO30" s="615"/>
      <c r="AP30" s="208">
        <f>SUM(AP23:AP29)</f>
        <v>0</v>
      </c>
      <c r="AQ30" s="208"/>
      <c r="AR30" s="208"/>
      <c r="AS30" s="207"/>
      <c r="AT30" s="297"/>
    </row>
    <row r="31" spans="1:48" s="216" customFormat="1" ht="39.75" customHeight="1" x14ac:dyDescent="0.3">
      <c r="A31" s="359"/>
      <c r="B31" s="360" t="s">
        <v>165</v>
      </c>
      <c r="C31" s="361" t="s">
        <v>44</v>
      </c>
      <c r="D31" s="362"/>
      <c r="E31" s="363"/>
      <c r="F31" s="364">
        <v>360</v>
      </c>
      <c r="G31" s="365"/>
      <c r="H31" s="364"/>
      <c r="I31" s="365"/>
      <c r="J31" s="364"/>
      <c r="K31" s="366"/>
      <c r="L31" s="367"/>
      <c r="M31" s="368">
        <v>4</v>
      </c>
      <c r="N31" s="369"/>
      <c r="O31" s="366"/>
      <c r="P31" s="367"/>
      <c r="Q31" s="368">
        <v>4</v>
      </c>
      <c r="R31" s="370"/>
      <c r="S31" s="366"/>
      <c r="T31" s="367"/>
      <c r="U31" s="368">
        <v>4</v>
      </c>
      <c r="V31" s="371"/>
      <c r="W31" s="366"/>
      <c r="X31" s="367"/>
      <c r="Y31" s="368">
        <v>4</v>
      </c>
      <c r="Z31" s="371"/>
      <c r="AA31" s="366"/>
      <c r="AB31" s="367"/>
      <c r="AC31" s="368"/>
      <c r="AD31" s="371"/>
      <c r="AE31" s="366"/>
      <c r="AF31" s="367"/>
      <c r="AG31" s="368"/>
      <c r="AH31" s="371"/>
      <c r="AI31" s="366"/>
      <c r="AJ31" s="367"/>
      <c r="AK31" s="368"/>
      <c r="AL31" s="371"/>
      <c r="AM31" s="366"/>
      <c r="AN31" s="367"/>
      <c r="AO31" s="368"/>
      <c r="AP31" s="371"/>
      <c r="AQ31" s="364"/>
      <c r="AR31" s="372" t="s">
        <v>45</v>
      </c>
      <c r="AS31" s="373"/>
    </row>
    <row r="32" spans="1:48" s="216" customFormat="1" ht="44.25" customHeight="1" x14ac:dyDescent="0.3">
      <c r="A32" s="143" t="s">
        <v>159</v>
      </c>
      <c r="B32" s="374" t="s">
        <v>247</v>
      </c>
      <c r="C32" s="219"/>
      <c r="D32" s="183">
        <v>25</v>
      </c>
      <c r="E32" s="285">
        <f>D32*30</f>
        <v>750</v>
      </c>
      <c r="F32" s="179"/>
      <c r="G32" s="180"/>
      <c r="H32" s="179"/>
      <c r="I32" s="180"/>
      <c r="J32" s="179"/>
      <c r="K32" s="303"/>
      <c r="L32" s="159"/>
      <c r="M32" s="375"/>
      <c r="N32" s="376"/>
      <c r="O32" s="303"/>
      <c r="P32" s="159"/>
      <c r="Q32" s="375"/>
      <c r="R32" s="307"/>
      <c r="S32" s="303"/>
      <c r="T32" s="159"/>
      <c r="U32" s="375"/>
      <c r="V32" s="308"/>
      <c r="W32" s="303"/>
      <c r="X32" s="159"/>
      <c r="Y32" s="375"/>
      <c r="Z32" s="308">
        <v>5</v>
      </c>
      <c r="AA32" s="303"/>
      <c r="AB32" s="159"/>
      <c r="AC32" s="375"/>
      <c r="AD32" s="310"/>
      <c r="AE32" s="303"/>
      <c r="AF32" s="159"/>
      <c r="AG32" s="375"/>
      <c r="AH32" s="310">
        <v>5</v>
      </c>
      <c r="AI32" s="303"/>
      <c r="AJ32" s="159"/>
      <c r="AK32" s="375"/>
      <c r="AL32" s="310"/>
      <c r="AM32" s="303"/>
      <c r="AN32" s="159"/>
      <c r="AO32" s="375"/>
      <c r="AP32" s="310">
        <v>15</v>
      </c>
      <c r="AQ32" s="179"/>
      <c r="AR32" s="184"/>
      <c r="AS32" s="260"/>
    </row>
    <row r="33" spans="1:48" s="4" customFormat="1" ht="72.75" customHeight="1" thickBot="1" x14ac:dyDescent="0.35">
      <c r="A33" s="377" t="s">
        <v>160</v>
      </c>
      <c r="B33" s="378" t="s">
        <v>171</v>
      </c>
      <c r="C33" s="219"/>
      <c r="D33" s="191">
        <v>15</v>
      </c>
      <c r="E33" s="285">
        <f>D33*30</f>
        <v>450</v>
      </c>
      <c r="F33" s="191"/>
      <c r="G33" s="192"/>
      <c r="H33" s="191"/>
      <c r="I33" s="192"/>
      <c r="J33" s="191"/>
      <c r="K33" s="379"/>
      <c r="L33" s="355"/>
      <c r="M33" s="380"/>
      <c r="N33" s="381"/>
      <c r="O33" s="379"/>
      <c r="P33" s="355" t="s">
        <v>1</v>
      </c>
      <c r="Q33" s="380"/>
      <c r="R33" s="382"/>
      <c r="S33" s="379"/>
      <c r="T33" s="355"/>
      <c r="U33" s="380"/>
      <c r="V33" s="383"/>
      <c r="W33" s="379"/>
      <c r="X33" s="355"/>
      <c r="Y33" s="380"/>
      <c r="Z33" s="383"/>
      <c r="AA33" s="379"/>
      <c r="AB33" s="355"/>
      <c r="AC33" s="380"/>
      <c r="AD33" s="354"/>
      <c r="AE33" s="379"/>
      <c r="AF33" s="355"/>
      <c r="AG33" s="380"/>
      <c r="AH33" s="354"/>
      <c r="AI33" s="379"/>
      <c r="AJ33" s="355"/>
      <c r="AK33" s="380"/>
      <c r="AL33" s="354"/>
      <c r="AM33" s="379"/>
      <c r="AN33" s="355"/>
      <c r="AO33" s="380"/>
      <c r="AP33" s="354">
        <v>15</v>
      </c>
      <c r="AQ33" s="191"/>
      <c r="AR33" s="356"/>
      <c r="AS33" s="357"/>
      <c r="AT33" s="216"/>
      <c r="AU33" s="394"/>
      <c r="AV33" s="394"/>
    </row>
    <row r="34" spans="1:48" s="4" customFormat="1" ht="73.5" customHeight="1" thickBot="1" x14ac:dyDescent="0.35">
      <c r="A34" s="619" t="s">
        <v>248</v>
      </c>
      <c r="B34" s="620"/>
      <c r="C34" s="384"/>
      <c r="D34" s="385">
        <f t="shared" ref="D34:J34" si="7">D30+D20+D13</f>
        <v>200</v>
      </c>
      <c r="E34" s="386">
        <f t="shared" si="7"/>
        <v>6000</v>
      </c>
      <c r="F34" s="387">
        <f t="shared" si="7"/>
        <v>176</v>
      </c>
      <c r="G34" s="386">
        <f t="shared" si="7"/>
        <v>32</v>
      </c>
      <c r="H34" s="387">
        <f t="shared" si="7"/>
        <v>0</v>
      </c>
      <c r="I34" s="386">
        <f t="shared" si="7"/>
        <v>144</v>
      </c>
      <c r="J34" s="387">
        <f t="shared" si="7"/>
        <v>214</v>
      </c>
      <c r="K34" s="388"/>
      <c r="L34" s="389"/>
      <c r="M34" s="390"/>
      <c r="N34" s="295"/>
      <c r="O34" s="388"/>
      <c r="P34" s="389"/>
      <c r="Q34" s="390"/>
      <c r="R34" s="295"/>
      <c r="S34" s="388"/>
      <c r="T34" s="389"/>
      <c r="U34" s="390"/>
      <c r="V34" s="295"/>
      <c r="W34" s="388"/>
      <c r="X34" s="389"/>
      <c r="Y34" s="390"/>
      <c r="Z34" s="295"/>
      <c r="AA34" s="388"/>
      <c r="AB34" s="389"/>
      <c r="AC34" s="390"/>
      <c r="AD34" s="295"/>
      <c r="AE34" s="388"/>
      <c r="AF34" s="389"/>
      <c r="AG34" s="390"/>
      <c r="AH34" s="295"/>
      <c r="AI34" s="388"/>
      <c r="AJ34" s="389"/>
      <c r="AK34" s="390"/>
      <c r="AL34" s="295"/>
      <c r="AM34" s="388"/>
      <c r="AN34" s="389"/>
      <c r="AO34" s="390"/>
      <c r="AP34" s="295"/>
      <c r="AQ34" s="385"/>
      <c r="AR34" s="391"/>
      <c r="AS34" s="392"/>
      <c r="AT34" s="393"/>
      <c r="AU34" s="394"/>
      <c r="AV34" s="394"/>
    </row>
    <row r="35" spans="1:48" s="4" customFormat="1" ht="19.5" customHeight="1" thickBot="1" x14ac:dyDescent="0.35">
      <c r="A35" s="621" t="s">
        <v>252</v>
      </c>
      <c r="B35" s="622"/>
      <c r="C35" s="395"/>
      <c r="D35" s="397">
        <f>D13+D20+D30+D32+D33</f>
        <v>240</v>
      </c>
      <c r="E35" s="396">
        <f t="shared" ref="E35:J35" si="8">E33+E32+E30+E20+E13</f>
        <v>7200</v>
      </c>
      <c r="F35" s="397">
        <f t="shared" si="8"/>
        <v>176</v>
      </c>
      <c r="G35" s="396">
        <f t="shared" si="8"/>
        <v>32</v>
      </c>
      <c r="H35" s="396">
        <f t="shared" si="8"/>
        <v>0</v>
      </c>
      <c r="I35" s="396">
        <f t="shared" si="8"/>
        <v>144</v>
      </c>
      <c r="J35" s="397">
        <f t="shared" si="8"/>
        <v>214</v>
      </c>
      <c r="K35" s="616">
        <f>K30+K20+K13</f>
        <v>23</v>
      </c>
      <c r="L35" s="617"/>
      <c r="M35" s="618"/>
      <c r="N35" s="398">
        <f>N33+N32+N30+N20+N13</f>
        <v>30</v>
      </c>
      <c r="O35" s="616">
        <f>O30+O20+O13</f>
        <v>21.5</v>
      </c>
      <c r="P35" s="617"/>
      <c r="Q35" s="618"/>
      <c r="R35" s="399">
        <f>R33+R32+R30+R20+R13</f>
        <v>30</v>
      </c>
      <c r="S35" s="616">
        <f>S30+S20+S13</f>
        <v>24</v>
      </c>
      <c r="T35" s="617"/>
      <c r="U35" s="618"/>
      <c r="V35" s="399">
        <f>V33+V32+V30+V20+V13</f>
        <v>30</v>
      </c>
      <c r="W35" s="616">
        <f>W30+W20+W13</f>
        <v>19.5</v>
      </c>
      <c r="X35" s="617"/>
      <c r="Y35" s="618"/>
      <c r="Z35" s="398">
        <f>Z33+Z32+Z30+Z20+Z13</f>
        <v>30</v>
      </c>
      <c r="AA35" s="616">
        <f>AA30+AA20+AA13</f>
        <v>24</v>
      </c>
      <c r="AB35" s="617"/>
      <c r="AC35" s="618"/>
      <c r="AD35" s="399">
        <f>AD33+AD32+AD30+AD20+AD13</f>
        <v>30</v>
      </c>
      <c r="AE35" s="616">
        <f>AE30+AE20+AE13</f>
        <v>20</v>
      </c>
      <c r="AF35" s="617"/>
      <c r="AG35" s="618"/>
      <c r="AH35" s="399">
        <f>AH33+AH32+AH30+AH20+AH13</f>
        <v>30</v>
      </c>
      <c r="AI35" s="616">
        <f>AI30+AI20+AI13</f>
        <v>24</v>
      </c>
      <c r="AJ35" s="617"/>
      <c r="AK35" s="618"/>
      <c r="AL35" s="399">
        <f>AL33+AL32+AL30+AL20+AL13</f>
        <v>30</v>
      </c>
      <c r="AM35" s="616">
        <f>AM30+AM20+AM13</f>
        <v>0</v>
      </c>
      <c r="AN35" s="617"/>
      <c r="AO35" s="618"/>
      <c r="AP35" s="399">
        <f>AP33+AP32+AP30+AP20+AP13</f>
        <v>30</v>
      </c>
      <c r="AQ35" s="396"/>
      <c r="AR35" s="400"/>
      <c r="AS35" s="401"/>
      <c r="AT35" s="393"/>
      <c r="AU35" s="402"/>
      <c r="AV35" s="394"/>
    </row>
    <row r="36" spans="1:48" s="145" customFormat="1" ht="19.5" customHeight="1" thickBot="1" x14ac:dyDescent="0.35">
      <c r="A36" s="430" t="s">
        <v>39</v>
      </c>
      <c r="B36" s="431" t="s">
        <v>136</v>
      </c>
      <c r="C36" s="432" t="s">
        <v>39</v>
      </c>
      <c r="D36" s="432"/>
      <c r="E36" s="432"/>
      <c r="F36" s="433"/>
      <c r="G36" s="433"/>
      <c r="H36" s="433"/>
      <c r="I36" s="433"/>
      <c r="J36" s="434"/>
      <c r="K36" s="650"/>
      <c r="L36" s="651"/>
      <c r="M36" s="651"/>
      <c r="N36" s="651"/>
      <c r="O36" s="651"/>
      <c r="P36" s="651"/>
      <c r="Q36" s="651"/>
      <c r="R36" s="651"/>
      <c r="S36" s="651"/>
      <c r="T36" s="651"/>
      <c r="U36" s="651"/>
      <c r="V36" s="651"/>
      <c r="W36" s="651"/>
      <c r="X36" s="651"/>
      <c r="Y36" s="651"/>
      <c r="Z36" s="651"/>
      <c r="AA36" s="651"/>
      <c r="AB36" s="651"/>
      <c r="AC36" s="651"/>
      <c r="AD36" s="651"/>
      <c r="AE36" s="651"/>
      <c r="AF36" s="651"/>
      <c r="AG36" s="651"/>
      <c r="AH36" s="651"/>
      <c r="AI36" s="651"/>
      <c r="AJ36" s="651"/>
      <c r="AK36" s="651"/>
      <c r="AL36" s="651"/>
      <c r="AM36" s="651"/>
      <c r="AN36" s="651"/>
      <c r="AO36" s="651"/>
      <c r="AP36" s="651"/>
      <c r="AQ36" s="651"/>
      <c r="AR36" s="651"/>
      <c r="AS36" s="652"/>
      <c r="AT36" s="394"/>
    </row>
    <row r="37" spans="1:48" s="7" customFormat="1" ht="19.5" customHeight="1" thickBot="1" x14ac:dyDescent="0.35">
      <c r="A37" s="462"/>
      <c r="B37" s="463" t="s">
        <v>273</v>
      </c>
      <c r="C37" s="229" t="s">
        <v>48</v>
      </c>
      <c r="D37" s="435">
        <v>15</v>
      </c>
      <c r="E37" s="227">
        <f>D37*30</f>
        <v>450</v>
      </c>
      <c r="F37" s="227">
        <f t="shared" ref="F37" si="9">G37+H37+I37</f>
        <v>192</v>
      </c>
      <c r="G37" s="436"/>
      <c r="H37" s="227"/>
      <c r="I37" s="436">
        <v>192</v>
      </c>
      <c r="J37" s="227">
        <f t="shared" ref="J37" si="10">E37-F37</f>
        <v>258</v>
      </c>
      <c r="K37" s="437"/>
      <c r="L37" s="438"/>
      <c r="M37" s="439"/>
      <c r="N37" s="233"/>
      <c r="O37" s="440"/>
      <c r="P37" s="438"/>
      <c r="Q37" s="439"/>
      <c r="R37" s="233"/>
      <c r="S37" s="441"/>
      <c r="T37" s="438"/>
      <c r="U37" s="442">
        <v>4</v>
      </c>
      <c r="V37" s="233">
        <v>5</v>
      </c>
      <c r="W37" s="441"/>
      <c r="X37" s="438"/>
      <c r="Y37" s="442">
        <v>4</v>
      </c>
      <c r="Z37" s="233">
        <v>5</v>
      </c>
      <c r="AA37" s="441"/>
      <c r="AB37" s="438"/>
      <c r="AC37" s="442">
        <v>4</v>
      </c>
      <c r="AD37" s="233">
        <v>5</v>
      </c>
      <c r="AE37" s="440"/>
      <c r="AF37" s="438"/>
      <c r="AG37" s="443"/>
      <c r="AH37" s="233"/>
      <c r="AI37" s="440"/>
      <c r="AJ37" s="438"/>
      <c r="AK37" s="442"/>
      <c r="AL37" s="233"/>
      <c r="AM37" s="441"/>
      <c r="AN37" s="444"/>
      <c r="AO37" s="442"/>
      <c r="AP37" s="225"/>
      <c r="AQ37" s="235" t="s">
        <v>210</v>
      </c>
      <c r="AR37" s="435"/>
      <c r="AS37" s="235"/>
      <c r="AT37" s="145"/>
    </row>
    <row r="38" spans="1:48" s="3" customFormat="1" ht="81" customHeight="1" thickBot="1" x14ac:dyDescent="0.35">
      <c r="A38" s="103" t="s">
        <v>168</v>
      </c>
      <c r="B38" s="104" t="s">
        <v>138</v>
      </c>
      <c r="C38" s="104" t="s">
        <v>56</v>
      </c>
      <c r="D38" s="624" t="s">
        <v>249</v>
      </c>
      <c r="E38" s="625"/>
      <c r="F38" s="626" t="s">
        <v>166</v>
      </c>
      <c r="G38" s="626"/>
      <c r="H38" s="625"/>
      <c r="I38" s="2"/>
      <c r="J38" s="104" t="s">
        <v>169</v>
      </c>
      <c r="K38" s="624" t="s">
        <v>139</v>
      </c>
      <c r="L38" s="626"/>
      <c r="M38" s="626"/>
      <c r="N38" s="626"/>
      <c r="O38" s="626"/>
      <c r="P38" s="626"/>
      <c r="Q38" s="626"/>
      <c r="R38" s="626"/>
      <c r="S38" s="626"/>
      <c r="T38" s="626"/>
      <c r="U38" s="626"/>
      <c r="V38" s="626"/>
      <c r="W38" s="626"/>
      <c r="X38" s="626"/>
      <c r="Y38" s="626"/>
      <c r="Z38" s="626"/>
      <c r="AA38" s="626"/>
      <c r="AB38" s="626"/>
      <c r="AC38" s="626"/>
      <c r="AD38" s="626"/>
      <c r="AE38" s="626"/>
      <c r="AF38" s="626"/>
      <c r="AG38" s="626"/>
      <c r="AH38" s="626"/>
      <c r="AI38" s="626"/>
      <c r="AJ38" s="626"/>
      <c r="AK38" s="625"/>
      <c r="AL38" s="609" t="s">
        <v>56</v>
      </c>
      <c r="AM38" s="611"/>
      <c r="AN38" s="609" t="s">
        <v>250</v>
      </c>
      <c r="AO38" s="610"/>
      <c r="AP38" s="611"/>
      <c r="AQ38" s="609" t="s">
        <v>167</v>
      </c>
      <c r="AR38" s="610"/>
      <c r="AS38" s="611"/>
      <c r="AT38" s="2"/>
    </row>
    <row r="39" spans="1:48" s="3" customFormat="1" ht="90" customHeight="1" thickBot="1" x14ac:dyDescent="0.35">
      <c r="A39" s="112">
        <v>1</v>
      </c>
      <c r="B39" s="116" t="s">
        <v>271</v>
      </c>
      <c r="C39" s="105">
        <v>4</v>
      </c>
      <c r="D39" s="583">
        <v>5</v>
      </c>
      <c r="E39" s="585"/>
      <c r="F39" s="583">
        <v>5</v>
      </c>
      <c r="G39" s="584"/>
      <c r="H39" s="585"/>
      <c r="J39" s="105">
        <v>1</v>
      </c>
      <c r="K39" s="604" t="s">
        <v>270</v>
      </c>
      <c r="L39" s="605"/>
      <c r="M39" s="605"/>
      <c r="N39" s="605"/>
      <c r="O39" s="605"/>
      <c r="P39" s="605"/>
      <c r="Q39" s="605"/>
      <c r="R39" s="605"/>
      <c r="S39" s="605"/>
      <c r="T39" s="605"/>
      <c r="U39" s="605"/>
      <c r="V39" s="605"/>
      <c r="W39" s="605"/>
      <c r="X39" s="605"/>
      <c r="Y39" s="605"/>
      <c r="Z39" s="605"/>
      <c r="AA39" s="605"/>
      <c r="AB39" s="605"/>
      <c r="AC39" s="605"/>
      <c r="AD39" s="605"/>
      <c r="AE39" s="605"/>
      <c r="AF39" s="605"/>
      <c r="AG39" s="605"/>
      <c r="AH39" s="605"/>
      <c r="AI39" s="605"/>
      <c r="AJ39" s="605"/>
      <c r="AK39" s="606"/>
      <c r="AL39" s="583">
        <v>4</v>
      </c>
      <c r="AM39" s="585"/>
      <c r="AN39" s="583"/>
      <c r="AO39" s="584"/>
      <c r="AP39" s="585"/>
      <c r="AQ39" s="583">
        <v>1</v>
      </c>
      <c r="AR39" s="584"/>
      <c r="AS39" s="585"/>
    </row>
    <row r="40" spans="1:48" s="3" customFormat="1" ht="62.25" customHeight="1" thickBot="1" x14ac:dyDescent="0.35">
      <c r="A40" s="112">
        <v>2</v>
      </c>
      <c r="B40" s="116" t="s">
        <v>312</v>
      </c>
      <c r="C40" s="105">
        <v>6</v>
      </c>
      <c r="D40" s="583">
        <v>5</v>
      </c>
      <c r="E40" s="585"/>
      <c r="F40" s="583">
        <v>5</v>
      </c>
      <c r="G40" s="584"/>
      <c r="H40" s="585"/>
      <c r="J40" s="105">
        <v>2</v>
      </c>
      <c r="K40" s="604" t="s">
        <v>239</v>
      </c>
      <c r="L40" s="605"/>
      <c r="M40" s="605"/>
      <c r="N40" s="605"/>
      <c r="O40" s="605"/>
      <c r="P40" s="605"/>
      <c r="Q40" s="605"/>
      <c r="R40" s="605"/>
      <c r="S40" s="605"/>
      <c r="T40" s="605"/>
      <c r="U40" s="605"/>
      <c r="V40" s="605"/>
      <c r="W40" s="605"/>
      <c r="X40" s="605"/>
      <c r="Y40" s="605"/>
      <c r="Z40" s="605"/>
      <c r="AA40" s="605"/>
      <c r="AB40" s="605"/>
      <c r="AC40" s="605"/>
      <c r="AD40" s="605"/>
      <c r="AE40" s="605"/>
      <c r="AF40" s="605"/>
      <c r="AG40" s="605"/>
      <c r="AH40" s="605"/>
      <c r="AI40" s="605"/>
      <c r="AJ40" s="605"/>
      <c r="AK40" s="606"/>
      <c r="AL40" s="583">
        <v>8</v>
      </c>
      <c r="AM40" s="585"/>
      <c r="AN40" s="583"/>
      <c r="AO40" s="584"/>
      <c r="AP40" s="585"/>
      <c r="AQ40" s="583">
        <v>2</v>
      </c>
      <c r="AR40" s="584"/>
      <c r="AS40" s="585"/>
    </row>
    <row r="41" spans="1:48" s="7" customFormat="1" ht="62.25" customHeight="1" thickBot="1" x14ac:dyDescent="0.35">
      <c r="A41" s="128">
        <v>3</v>
      </c>
      <c r="B41" s="117" t="s">
        <v>195</v>
      </c>
      <c r="C41" s="130">
        <v>8</v>
      </c>
      <c r="D41" s="589">
        <v>15</v>
      </c>
      <c r="E41" s="590"/>
      <c r="F41" s="589">
        <v>10</v>
      </c>
      <c r="G41" s="591"/>
      <c r="H41" s="590"/>
      <c r="I41" s="3"/>
      <c r="J41" s="130">
        <v>3</v>
      </c>
      <c r="K41" s="593" t="s">
        <v>196</v>
      </c>
      <c r="L41" s="594"/>
      <c r="M41" s="594"/>
      <c r="N41" s="594"/>
      <c r="O41" s="594"/>
      <c r="P41" s="594"/>
      <c r="Q41" s="594"/>
      <c r="R41" s="594"/>
      <c r="S41" s="594"/>
      <c r="T41" s="594"/>
      <c r="U41" s="594"/>
      <c r="V41" s="594"/>
      <c r="W41" s="594"/>
      <c r="X41" s="594"/>
      <c r="Y41" s="594"/>
      <c r="Z41" s="594"/>
      <c r="AA41" s="594"/>
      <c r="AB41" s="594"/>
      <c r="AC41" s="594"/>
      <c r="AD41" s="594"/>
      <c r="AE41" s="594"/>
      <c r="AF41" s="594"/>
      <c r="AG41" s="594"/>
      <c r="AH41" s="594"/>
      <c r="AI41" s="594"/>
      <c r="AJ41" s="594"/>
      <c r="AK41" s="595"/>
      <c r="AL41" s="589">
        <v>8</v>
      </c>
      <c r="AM41" s="590"/>
      <c r="AN41" s="589">
        <v>15</v>
      </c>
      <c r="AO41" s="591"/>
      <c r="AP41" s="590"/>
      <c r="AQ41" s="589">
        <v>2</v>
      </c>
      <c r="AR41" s="591"/>
      <c r="AS41" s="590"/>
      <c r="AT41" s="3"/>
    </row>
    <row r="42" spans="1:48" s="7" customFormat="1" ht="19.5" customHeight="1" x14ac:dyDescent="0.3">
      <c r="B42" s="111"/>
      <c r="C42" s="111"/>
      <c r="D42" s="111"/>
      <c r="E42" s="111"/>
      <c r="F42" s="111"/>
      <c r="J42" s="466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  <c r="AC42" s="592"/>
      <c r="AD42" s="592"/>
      <c r="AE42" s="592"/>
      <c r="AF42" s="592"/>
      <c r="AG42" s="592"/>
      <c r="AH42" s="592"/>
      <c r="AI42" s="592"/>
      <c r="AJ42" s="592"/>
      <c r="AK42" s="592"/>
      <c r="AL42" s="588"/>
      <c r="AM42" s="588"/>
      <c r="AN42" s="588"/>
      <c r="AO42" s="588"/>
      <c r="AP42" s="588"/>
      <c r="AQ42" s="588"/>
      <c r="AR42" s="588"/>
      <c r="AS42" s="588"/>
    </row>
    <row r="43" spans="1:48" s="7" customFormat="1" ht="19.5" customHeight="1" x14ac:dyDescent="0.3">
      <c r="A43" s="603" t="s">
        <v>117</v>
      </c>
      <c r="B43" s="603"/>
      <c r="C43" s="603"/>
      <c r="D43" s="603"/>
      <c r="E43" s="603"/>
      <c r="F43" s="603"/>
      <c r="J43" s="588"/>
      <c r="K43" s="608"/>
      <c r="L43" s="608"/>
      <c r="M43" s="608"/>
      <c r="N43" s="608"/>
      <c r="O43" s="608"/>
      <c r="P43" s="608"/>
      <c r="Q43" s="608"/>
      <c r="R43" s="608"/>
      <c r="S43" s="608"/>
      <c r="T43" s="608"/>
      <c r="U43" s="608"/>
      <c r="V43" s="608"/>
      <c r="W43" s="608"/>
      <c r="X43" s="608"/>
      <c r="Y43" s="608"/>
      <c r="Z43" s="608"/>
      <c r="AA43" s="608"/>
      <c r="AB43" s="608"/>
      <c r="AC43" s="608"/>
      <c r="AD43" s="608"/>
      <c r="AE43" s="608"/>
      <c r="AF43" s="608"/>
      <c r="AG43" s="608"/>
      <c r="AH43" s="608"/>
      <c r="AI43" s="608"/>
      <c r="AJ43" s="608"/>
      <c r="AK43" s="608"/>
      <c r="AL43" s="588"/>
      <c r="AM43" s="588"/>
      <c r="AN43" s="588"/>
      <c r="AO43" s="588"/>
      <c r="AP43" s="588"/>
      <c r="AQ43" s="588"/>
      <c r="AR43" s="588"/>
      <c r="AS43" s="588"/>
    </row>
    <row r="44" spans="1:48" s="146" customFormat="1" ht="19.5" customHeight="1" x14ac:dyDescent="0.3">
      <c r="A44" s="111" t="s">
        <v>172</v>
      </c>
      <c r="B44" s="92"/>
      <c r="C44" s="92"/>
      <c r="D44" s="92"/>
      <c r="E44" s="92"/>
      <c r="F44" s="92"/>
      <c r="G44" s="7"/>
      <c r="H44" s="7"/>
      <c r="I44" s="7"/>
      <c r="J44" s="588"/>
      <c r="K44" s="608"/>
      <c r="L44" s="608"/>
      <c r="M44" s="608"/>
      <c r="N44" s="608"/>
      <c r="O44" s="608"/>
      <c r="P44" s="608"/>
      <c r="Q44" s="608"/>
      <c r="R44" s="608"/>
      <c r="S44" s="608"/>
      <c r="T44" s="608"/>
      <c r="U44" s="608"/>
      <c r="V44" s="608"/>
      <c r="W44" s="608"/>
      <c r="X44" s="608"/>
      <c r="Y44" s="608"/>
      <c r="Z44" s="608"/>
      <c r="AA44" s="608"/>
      <c r="AB44" s="608"/>
      <c r="AC44" s="608"/>
      <c r="AD44" s="608"/>
      <c r="AE44" s="608"/>
      <c r="AF44" s="608"/>
      <c r="AG44" s="608"/>
      <c r="AH44" s="608"/>
      <c r="AI44" s="608"/>
      <c r="AJ44" s="608"/>
      <c r="AK44" s="608"/>
      <c r="AL44" s="588"/>
      <c r="AM44" s="588"/>
      <c r="AN44" s="588"/>
      <c r="AO44" s="588"/>
      <c r="AP44" s="588"/>
      <c r="AQ44" s="588"/>
      <c r="AR44" s="588"/>
      <c r="AS44" s="588"/>
      <c r="AT44" s="7"/>
    </row>
    <row r="45" spans="1:48" s="146" customFormat="1" ht="19.5" customHeight="1" x14ac:dyDescent="0.3">
      <c r="A45" s="106" t="s">
        <v>173</v>
      </c>
      <c r="B45" s="92"/>
      <c r="C45" s="92"/>
      <c r="D45" s="92"/>
      <c r="E45" s="92"/>
      <c r="F45" s="92"/>
      <c r="J45" s="131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  <c r="AC45" s="415"/>
      <c r="AD45" s="415"/>
      <c r="AE45" s="415"/>
      <c r="AF45" s="415"/>
      <c r="AG45" s="415"/>
      <c r="AH45" s="415"/>
      <c r="AI45" s="415"/>
      <c r="AJ45" s="415"/>
      <c r="AK45" s="415"/>
      <c r="AL45" s="131"/>
      <c r="AM45" s="131"/>
      <c r="AN45" s="131"/>
      <c r="AO45" s="131"/>
      <c r="AP45" s="131"/>
      <c r="AQ45" s="131"/>
      <c r="AR45" s="131"/>
      <c r="AS45" s="131"/>
    </row>
    <row r="46" spans="1:48" ht="18.75" x14ac:dyDescent="0.3">
      <c r="A46" s="95" t="s">
        <v>174</v>
      </c>
      <c r="G46" s="146"/>
      <c r="H46" s="146"/>
      <c r="I46" s="146"/>
      <c r="J46" s="131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  <c r="AH46" s="415"/>
      <c r="AI46" s="415"/>
      <c r="AJ46" s="415"/>
      <c r="AK46" s="415"/>
      <c r="AL46" s="131"/>
      <c r="AM46" s="131"/>
      <c r="AN46" s="131"/>
      <c r="AO46" s="131"/>
      <c r="AP46" s="131"/>
      <c r="AQ46" s="131"/>
      <c r="AR46" s="131"/>
      <c r="AS46" s="131"/>
      <c r="AT46" s="146"/>
    </row>
    <row r="47" spans="1:48" ht="50.25" customHeight="1" x14ac:dyDescent="0.2">
      <c r="A47" s="607" t="s">
        <v>240</v>
      </c>
      <c r="B47" s="607"/>
      <c r="C47" s="607"/>
      <c r="D47" s="607"/>
      <c r="E47" s="607"/>
      <c r="F47" s="607"/>
      <c r="G47" s="607"/>
      <c r="H47" s="607"/>
      <c r="I47" s="607"/>
      <c r="J47" s="607"/>
      <c r="K47" s="607"/>
      <c r="L47" s="607"/>
      <c r="M47" s="607"/>
      <c r="N47" s="607"/>
      <c r="O47" s="607"/>
      <c r="P47" s="607"/>
      <c r="Q47" s="607"/>
      <c r="R47" s="607"/>
      <c r="S47" s="607"/>
      <c r="T47" s="607"/>
      <c r="U47" s="607"/>
      <c r="V47" s="607"/>
      <c r="W47" s="607"/>
      <c r="X47" s="607"/>
      <c r="Y47" s="607"/>
      <c r="Z47" s="607"/>
      <c r="AA47" s="607"/>
      <c r="AB47" s="607"/>
      <c r="AC47" s="607"/>
      <c r="AD47" s="607"/>
      <c r="AE47" s="607"/>
      <c r="AF47" s="607"/>
      <c r="AG47" s="607"/>
      <c r="AH47" s="607"/>
      <c r="AI47" s="607"/>
      <c r="AJ47" s="607"/>
      <c r="AK47" s="607"/>
      <c r="AL47" s="607"/>
      <c r="AM47" s="607"/>
      <c r="AN47" s="607"/>
      <c r="AO47" s="607"/>
      <c r="AP47" s="607"/>
      <c r="AQ47" s="607"/>
      <c r="AR47" s="607"/>
      <c r="AS47" s="607"/>
    </row>
    <row r="48" spans="1:48" ht="35.25" customHeight="1" x14ac:dyDescent="0.2">
      <c r="A48" s="607" t="s">
        <v>198</v>
      </c>
      <c r="B48" s="607"/>
      <c r="C48" s="607"/>
      <c r="D48" s="607"/>
      <c r="E48" s="607"/>
      <c r="F48" s="607"/>
      <c r="G48" s="607"/>
      <c r="H48" s="607"/>
      <c r="I48" s="607"/>
      <c r="J48" s="607"/>
      <c r="K48" s="607"/>
      <c r="L48" s="607"/>
      <c r="M48" s="607"/>
      <c r="N48" s="607"/>
      <c r="O48" s="607"/>
      <c r="P48" s="607"/>
      <c r="Q48" s="607"/>
      <c r="R48" s="607"/>
      <c r="S48" s="607"/>
      <c r="T48" s="607"/>
      <c r="U48" s="607"/>
      <c r="V48" s="607"/>
      <c r="W48" s="607"/>
      <c r="X48" s="607"/>
      <c r="Y48" s="607"/>
      <c r="Z48" s="607"/>
      <c r="AA48" s="607"/>
      <c r="AB48" s="607"/>
      <c r="AC48" s="607"/>
      <c r="AD48" s="607"/>
      <c r="AE48" s="607"/>
      <c r="AF48" s="607"/>
      <c r="AG48" s="607"/>
      <c r="AH48" s="607"/>
      <c r="AI48" s="607"/>
      <c r="AJ48" s="607"/>
      <c r="AK48" s="607"/>
      <c r="AL48" s="607"/>
      <c r="AM48" s="607"/>
      <c r="AN48" s="607"/>
      <c r="AO48" s="607"/>
      <c r="AP48" s="607"/>
      <c r="AQ48" s="607"/>
      <c r="AR48" s="607"/>
      <c r="AS48" s="607"/>
    </row>
    <row r="49" spans="1:46" ht="20.25" customHeight="1" x14ac:dyDescent="0.2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</row>
    <row r="50" spans="1:46" s="4" customFormat="1" ht="18.75" customHeight="1" x14ac:dyDescent="0.3">
      <c r="A50" s="586" t="s">
        <v>241</v>
      </c>
      <c r="B50" s="586"/>
      <c r="C50" s="586"/>
      <c r="D50" s="586" t="s">
        <v>197</v>
      </c>
      <c r="E50" s="586"/>
      <c r="F50" s="586"/>
      <c r="G50" s="586"/>
      <c r="H50" s="586"/>
      <c r="I50" s="586"/>
      <c r="J50" s="586"/>
      <c r="K50" s="586"/>
      <c r="L50" s="586"/>
      <c r="M50" s="113"/>
      <c r="N50" s="113"/>
      <c r="O50" s="113"/>
      <c r="P50" s="113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92"/>
    </row>
    <row r="51" spans="1:46" ht="32.25" customHeight="1" x14ac:dyDescent="0.3">
      <c r="A51" s="587" t="s">
        <v>242</v>
      </c>
      <c r="B51" s="587"/>
      <c r="C51" s="587"/>
      <c r="D51" s="107" t="s">
        <v>243</v>
      </c>
      <c r="E51" s="107"/>
      <c r="F51" s="108"/>
      <c r="G51" s="108"/>
      <c r="H51" s="4"/>
      <c r="I51" s="108"/>
      <c r="J51" s="4"/>
      <c r="K51" s="108"/>
      <c r="L51" s="108"/>
      <c r="M51" s="94"/>
      <c r="N51" s="4"/>
      <c r="O51" s="109"/>
      <c r="P51" s="107"/>
      <c r="Q51" s="122"/>
      <c r="R51" s="107" t="s">
        <v>264</v>
      </c>
      <c r="S51" s="107"/>
      <c r="T51" s="107"/>
      <c r="U51" s="109"/>
      <c r="V51" s="107"/>
      <c r="W51" s="118"/>
      <c r="X51" s="118"/>
      <c r="Y51" s="107"/>
      <c r="Z51" s="118"/>
      <c r="AA51" s="118"/>
      <c r="AB51" s="118"/>
      <c r="AC51" s="118"/>
      <c r="AD51" s="118"/>
      <c r="AE51" s="119"/>
      <c r="AF51" s="119"/>
      <c r="AG51" s="120"/>
      <c r="AH51" s="120"/>
      <c r="AI51" s="120"/>
      <c r="AJ51" s="120"/>
      <c r="AK51" s="119"/>
      <c r="AL51" s="119"/>
      <c r="AM51" s="119"/>
      <c r="AN51" s="119"/>
      <c r="AO51" s="119"/>
      <c r="AP51" s="119"/>
      <c r="AQ51" s="119"/>
      <c r="AR51" s="119"/>
      <c r="AS51" s="119"/>
      <c r="AT51" s="4"/>
    </row>
    <row r="52" spans="1:46" ht="18.75" customHeight="1" x14ac:dyDescent="0.3">
      <c r="H52" s="107"/>
      <c r="P52" s="107"/>
    </row>
    <row r="53" spans="1:46" ht="18.75" x14ac:dyDescent="0.3">
      <c r="A53" s="596"/>
      <c r="B53" s="596"/>
      <c r="C53" s="596"/>
      <c r="D53" s="596"/>
      <c r="E53" s="596"/>
      <c r="F53" s="596"/>
      <c r="G53" s="596"/>
      <c r="H53" s="596"/>
      <c r="I53" s="596"/>
      <c r="J53" s="596"/>
      <c r="Q53" s="107"/>
    </row>
  </sheetData>
  <dataConsolidate/>
  <mergeCells count="191">
    <mergeCell ref="AM7:AO7"/>
    <mergeCell ref="K12:M12"/>
    <mergeCell ref="O12:Q12"/>
    <mergeCell ref="S12:U12"/>
    <mergeCell ref="W12:Y12"/>
    <mergeCell ref="AA12:AC12"/>
    <mergeCell ref="AE12:AG12"/>
    <mergeCell ref="AI12:AK12"/>
    <mergeCell ref="AM12:AO12"/>
    <mergeCell ref="O7:Q7"/>
    <mergeCell ref="K7:M7"/>
    <mergeCell ref="S7:U7"/>
    <mergeCell ref="W7:Y7"/>
    <mergeCell ref="AA7:AC7"/>
    <mergeCell ref="AE7:AG7"/>
    <mergeCell ref="AI7:AK7"/>
    <mergeCell ref="AR3:AR4"/>
    <mergeCell ref="AM2:AP2"/>
    <mergeCell ref="AI1:AP1"/>
    <mergeCell ref="K1:R1"/>
    <mergeCell ref="K3:K4"/>
    <mergeCell ref="U3:U4"/>
    <mergeCell ref="L3:L4"/>
    <mergeCell ref="AF3:AF4"/>
    <mergeCell ref="AA3:AA4"/>
    <mergeCell ref="T3:T4"/>
    <mergeCell ref="AC3:AC4"/>
    <mergeCell ref="W2:Z2"/>
    <mergeCell ref="AA2:AD2"/>
    <mergeCell ref="AE3:AE4"/>
    <mergeCell ref="AP3:AP4"/>
    <mergeCell ref="AM3:AM4"/>
    <mergeCell ref="AK3:AK4"/>
    <mergeCell ref="AN3:AN4"/>
    <mergeCell ref="AD3:AD4"/>
    <mergeCell ref="AO3:AO4"/>
    <mergeCell ref="AJ3:AJ4"/>
    <mergeCell ref="AQ3:AQ4"/>
    <mergeCell ref="AI2:AL2"/>
    <mergeCell ref="S1:Z1"/>
    <mergeCell ref="AS3:AS4"/>
    <mergeCell ref="K36:AS36"/>
    <mergeCell ref="B6:AS6"/>
    <mergeCell ref="A7:B7"/>
    <mergeCell ref="J2:J4"/>
    <mergeCell ref="O2:R2"/>
    <mergeCell ref="W3:W4"/>
    <mergeCell ref="X3:X4"/>
    <mergeCell ref="Y3:Y4"/>
    <mergeCell ref="D1:E3"/>
    <mergeCell ref="F1:J1"/>
    <mergeCell ref="F2:F4"/>
    <mergeCell ref="G2:I2"/>
    <mergeCell ref="AL3:AL4"/>
    <mergeCell ref="Z3:Z4"/>
    <mergeCell ref="AG3:AG4"/>
    <mergeCell ref="AE2:AH2"/>
    <mergeCell ref="S2:V2"/>
    <mergeCell ref="G3:G4"/>
    <mergeCell ref="H3:H4"/>
    <mergeCell ref="A1:A4"/>
    <mergeCell ref="AQ1:AS2"/>
    <mergeCell ref="AI3:AI4"/>
    <mergeCell ref="B1:B4"/>
    <mergeCell ref="C1:C4"/>
    <mergeCell ref="I3:I4"/>
    <mergeCell ref="AA1:AH1"/>
    <mergeCell ref="N3:N4"/>
    <mergeCell ref="P3:P4"/>
    <mergeCell ref="Q3:Q4"/>
    <mergeCell ref="R3:R4"/>
    <mergeCell ref="O3:O4"/>
    <mergeCell ref="S3:S4"/>
    <mergeCell ref="M3:M4"/>
    <mergeCell ref="AH3:AH4"/>
    <mergeCell ref="V3:V4"/>
    <mergeCell ref="AB3:AB4"/>
    <mergeCell ref="K2:N2"/>
    <mergeCell ref="AM22:AO22"/>
    <mergeCell ref="K30:M30"/>
    <mergeCell ref="O30:Q30"/>
    <mergeCell ref="S30:U30"/>
    <mergeCell ref="A15:B15"/>
    <mergeCell ref="A19:B19"/>
    <mergeCell ref="A22:B22"/>
    <mergeCell ref="A29:B29"/>
    <mergeCell ref="B21:AS21"/>
    <mergeCell ref="K29:M29"/>
    <mergeCell ref="O29:Q29"/>
    <mergeCell ref="S29:U29"/>
    <mergeCell ref="W29:Y29"/>
    <mergeCell ref="AA29:AC29"/>
    <mergeCell ref="AE29:AG29"/>
    <mergeCell ref="AI29:AK29"/>
    <mergeCell ref="AM29:AO29"/>
    <mergeCell ref="K20:M20"/>
    <mergeCell ref="O20:Q20"/>
    <mergeCell ref="S20:U20"/>
    <mergeCell ref="AA20:AC20"/>
    <mergeCell ref="AA19:AC19"/>
    <mergeCell ref="AE19:AG19"/>
    <mergeCell ref="AI19:AK19"/>
    <mergeCell ref="AM19:AO19"/>
    <mergeCell ref="AM20:AO20"/>
    <mergeCell ref="K13:M13"/>
    <mergeCell ref="O13:Q13"/>
    <mergeCell ref="S13:U13"/>
    <mergeCell ref="AI13:AK13"/>
    <mergeCell ref="AM13:AO13"/>
    <mergeCell ref="AE13:AG13"/>
    <mergeCell ref="B14:AS14"/>
    <mergeCell ref="W20:Y20"/>
    <mergeCell ref="AA13:AC13"/>
    <mergeCell ref="K15:M15"/>
    <mergeCell ref="O15:Q15"/>
    <mergeCell ref="S15:U15"/>
    <mergeCell ref="W15:Y15"/>
    <mergeCell ref="AA15:AC15"/>
    <mergeCell ref="AE15:AG15"/>
    <mergeCell ref="AI15:AK15"/>
    <mergeCell ref="AE20:AG20"/>
    <mergeCell ref="AI20:AK20"/>
    <mergeCell ref="K19:M19"/>
    <mergeCell ref="O19:Q19"/>
    <mergeCell ref="S19:U19"/>
    <mergeCell ref="W19:Y19"/>
    <mergeCell ref="A12:B12"/>
    <mergeCell ref="AM15:AO15"/>
    <mergeCell ref="W13:Y13"/>
    <mergeCell ref="AN38:AP38"/>
    <mergeCell ref="AM35:AO35"/>
    <mergeCell ref="A34:B34"/>
    <mergeCell ref="A35:B35"/>
    <mergeCell ref="AM30:AO30"/>
    <mergeCell ref="AI22:AK22"/>
    <mergeCell ref="S35:U35"/>
    <mergeCell ref="W35:Y35"/>
    <mergeCell ref="AA35:AC35"/>
    <mergeCell ref="AE35:AG35"/>
    <mergeCell ref="AI35:AK35"/>
    <mergeCell ref="D38:E38"/>
    <mergeCell ref="F38:H38"/>
    <mergeCell ref="O35:Q35"/>
    <mergeCell ref="K35:M35"/>
    <mergeCell ref="W30:Y30"/>
    <mergeCell ref="AA30:AC30"/>
    <mergeCell ref="AE30:AG30"/>
    <mergeCell ref="AI30:AK30"/>
    <mergeCell ref="K38:AK38"/>
    <mergeCell ref="AL38:AM38"/>
    <mergeCell ref="A53:J53"/>
    <mergeCell ref="K22:M22"/>
    <mergeCell ref="O22:Q22"/>
    <mergeCell ref="S22:U22"/>
    <mergeCell ref="W22:Y22"/>
    <mergeCell ref="AA22:AC22"/>
    <mergeCell ref="AE22:AG22"/>
    <mergeCell ref="A43:F43"/>
    <mergeCell ref="D41:E41"/>
    <mergeCell ref="F41:H41"/>
    <mergeCell ref="D40:E40"/>
    <mergeCell ref="F39:H39"/>
    <mergeCell ref="F40:H40"/>
    <mergeCell ref="K39:AK39"/>
    <mergeCell ref="K40:AK40"/>
    <mergeCell ref="A47:AS47"/>
    <mergeCell ref="A48:AS48"/>
    <mergeCell ref="K43:AK44"/>
    <mergeCell ref="J43:J44"/>
    <mergeCell ref="AL43:AM44"/>
    <mergeCell ref="AL39:AM39"/>
    <mergeCell ref="AQ39:AS39"/>
    <mergeCell ref="AL40:AM40"/>
    <mergeCell ref="AQ38:AS38"/>
    <mergeCell ref="AQ40:AS40"/>
    <mergeCell ref="AN39:AP39"/>
    <mergeCell ref="AN40:AP40"/>
    <mergeCell ref="A50:C50"/>
    <mergeCell ref="A51:C51"/>
    <mergeCell ref="D50:L50"/>
    <mergeCell ref="AN43:AP44"/>
    <mergeCell ref="AL41:AM41"/>
    <mergeCell ref="AN41:AP41"/>
    <mergeCell ref="AQ41:AS41"/>
    <mergeCell ref="K42:AK42"/>
    <mergeCell ref="AL42:AM42"/>
    <mergeCell ref="AN42:AP42"/>
    <mergeCell ref="AQ42:AS42"/>
    <mergeCell ref="K41:AK41"/>
    <mergeCell ref="AQ43:AS44"/>
    <mergeCell ref="D39:E39"/>
  </mergeCells>
  <phoneticPr fontId="0" type="noConversion"/>
  <printOptions horizontalCentered="1" verticalCentered="1" gridLinesSet="0"/>
  <pageMargins left="0" right="0" top="0.39370078740157483" bottom="0" header="0.19685039370078741" footer="0"/>
  <pageSetup paperSize="9" scale="42" fitToWidth="420" fitToHeight="297" orientation="landscape" blackAndWhite="1" r:id="rId1"/>
  <headerFooter alignWithMargins="0">
    <oddFooter>&amp;R&amp;P</oddFooter>
  </headerFooter>
  <rowBreaks count="1" manualBreakCount="1">
    <brk id="26" max="4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8"/>
  <sheetViews>
    <sheetView showGridLines="0" tabSelected="1" view="pageBreakPreview" zoomScale="60" zoomScaleNormal="50" workbookViewId="0">
      <pane xSplit="45" ySplit="6" topLeftCell="AT49" activePane="bottomRight" state="frozen"/>
      <selection pane="topRight" activeCell="AT1" sqref="AT1"/>
      <selection pane="bottomLeft" activeCell="A7" sqref="A7"/>
      <selection pane="bottomRight" activeCell="P43" sqref="P43"/>
    </sheetView>
  </sheetViews>
  <sheetFormatPr defaultRowHeight="12.75" x14ac:dyDescent="0.2"/>
  <cols>
    <col min="1" max="1" width="17.28515625" style="92" customWidth="1"/>
    <col min="2" max="2" width="84.140625" style="92" customWidth="1"/>
    <col min="3" max="3" width="12.5703125" style="92" customWidth="1"/>
    <col min="4" max="4" width="6.7109375" style="92" customWidth="1"/>
    <col min="5" max="5" width="9.5703125" style="92" customWidth="1"/>
    <col min="6" max="10" width="6.7109375" style="92" customWidth="1"/>
    <col min="11" max="12" width="4.7109375" style="92" customWidth="1"/>
    <col min="13" max="13" width="6" style="92" customWidth="1"/>
    <col min="14" max="16" width="4.7109375" style="92" customWidth="1"/>
    <col min="17" max="17" width="6.140625" style="92" customWidth="1"/>
    <col min="18" max="20" width="4.7109375" style="92" customWidth="1"/>
    <col min="21" max="21" width="6.28515625" style="92" customWidth="1"/>
    <col min="22" max="24" width="4.7109375" style="92" customWidth="1"/>
    <col min="25" max="25" width="6.140625" style="92" customWidth="1"/>
    <col min="26" max="42" width="4.7109375" style="92" customWidth="1"/>
    <col min="43" max="43" width="8.5703125" style="92" customWidth="1"/>
    <col min="44" max="45" width="5.7109375" style="92" customWidth="1"/>
    <col min="46" max="16384" width="9.140625" style="92"/>
  </cols>
  <sheetData>
    <row r="1" spans="1:45" ht="22.5" x14ac:dyDescent="0.3">
      <c r="C1" s="99"/>
    </row>
    <row r="2" spans="1:45" ht="23.25" customHeight="1" x14ac:dyDescent="0.2">
      <c r="C2" s="703" t="s">
        <v>276</v>
      </c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3"/>
      <c r="AA2" s="703"/>
      <c r="AB2" s="703"/>
      <c r="AC2" s="703"/>
      <c r="AD2" s="703"/>
      <c r="AE2" s="703"/>
      <c r="AF2" s="703"/>
      <c r="AG2" s="703"/>
      <c r="AH2" s="703"/>
      <c r="AI2" s="703"/>
      <c r="AJ2" s="703"/>
      <c r="AK2" s="703"/>
      <c r="AL2" s="703"/>
      <c r="AM2" s="703"/>
      <c r="AN2" s="703"/>
      <c r="AO2" s="703"/>
      <c r="AP2" s="703"/>
      <c r="AQ2" s="703"/>
      <c r="AR2" s="703"/>
      <c r="AS2" s="703"/>
    </row>
    <row r="3" spans="1:45" ht="24.75" customHeight="1" x14ac:dyDescent="0.3">
      <c r="B3" s="101"/>
      <c r="C3" s="703"/>
      <c r="D3" s="703"/>
      <c r="E3" s="703"/>
      <c r="F3" s="703"/>
      <c r="G3" s="703"/>
      <c r="H3" s="703"/>
      <c r="I3" s="703"/>
      <c r="J3" s="703"/>
      <c r="K3" s="703"/>
      <c r="L3" s="703"/>
      <c r="M3" s="703"/>
      <c r="N3" s="703"/>
      <c r="O3" s="703"/>
      <c r="P3" s="703"/>
      <c r="Q3" s="703"/>
      <c r="R3" s="703"/>
      <c r="S3" s="703"/>
      <c r="T3" s="703"/>
      <c r="U3" s="703"/>
      <c r="V3" s="703"/>
      <c r="W3" s="703"/>
      <c r="X3" s="703"/>
      <c r="Y3" s="703"/>
      <c r="Z3" s="703"/>
      <c r="AA3" s="703"/>
      <c r="AB3" s="703"/>
      <c r="AC3" s="703"/>
      <c r="AD3" s="703"/>
      <c r="AE3" s="703"/>
      <c r="AF3" s="703"/>
      <c r="AG3" s="703"/>
      <c r="AH3" s="703"/>
      <c r="AI3" s="703"/>
      <c r="AJ3" s="703"/>
      <c r="AK3" s="703"/>
      <c r="AL3" s="703"/>
      <c r="AM3" s="703"/>
      <c r="AN3" s="703"/>
      <c r="AO3" s="703"/>
      <c r="AP3" s="703"/>
      <c r="AQ3" s="703"/>
      <c r="AR3" s="703"/>
      <c r="AS3" s="703"/>
    </row>
    <row r="4" spans="1:45" ht="24.75" customHeight="1" thickBot="1" x14ac:dyDescent="0.25">
      <c r="U4" s="32"/>
      <c r="V4" s="100"/>
    </row>
    <row r="5" spans="1:45" s="95" customFormat="1" ht="55.5" customHeight="1" thickBot="1" x14ac:dyDescent="0.3">
      <c r="A5" s="670" t="s">
        <v>115</v>
      </c>
      <c r="B5" s="677" t="s">
        <v>137</v>
      </c>
      <c r="C5" s="637" t="s">
        <v>54</v>
      </c>
      <c r="D5" s="657" t="s">
        <v>144</v>
      </c>
      <c r="E5" s="658"/>
      <c r="F5" s="663" t="s">
        <v>104</v>
      </c>
      <c r="G5" s="664"/>
      <c r="H5" s="664"/>
      <c r="I5" s="664"/>
      <c r="J5" s="665"/>
      <c r="K5" s="641" t="s">
        <v>109</v>
      </c>
      <c r="L5" s="642"/>
      <c r="M5" s="642"/>
      <c r="N5" s="642"/>
      <c r="O5" s="642"/>
      <c r="P5" s="642"/>
      <c r="Q5" s="642"/>
      <c r="R5" s="643"/>
      <c r="S5" s="641" t="s">
        <v>110</v>
      </c>
      <c r="T5" s="642"/>
      <c r="U5" s="642"/>
      <c r="V5" s="642"/>
      <c r="W5" s="642"/>
      <c r="X5" s="642"/>
      <c r="Y5" s="642"/>
      <c r="Z5" s="643"/>
      <c r="AA5" s="641" t="s">
        <v>111</v>
      </c>
      <c r="AB5" s="642"/>
      <c r="AC5" s="642"/>
      <c r="AD5" s="642"/>
      <c r="AE5" s="642"/>
      <c r="AF5" s="642"/>
      <c r="AG5" s="642"/>
      <c r="AH5" s="643"/>
      <c r="AI5" s="641" t="s">
        <v>112</v>
      </c>
      <c r="AJ5" s="642"/>
      <c r="AK5" s="642"/>
      <c r="AL5" s="642"/>
      <c r="AM5" s="642"/>
      <c r="AN5" s="642"/>
      <c r="AO5" s="642"/>
      <c r="AP5" s="643"/>
      <c r="AQ5" s="641" t="s">
        <v>129</v>
      </c>
      <c r="AR5" s="642"/>
      <c r="AS5" s="673"/>
    </row>
    <row r="6" spans="1:45" s="95" customFormat="1" ht="52.5" customHeight="1" thickBot="1" x14ac:dyDescent="0.3">
      <c r="A6" s="671"/>
      <c r="B6" s="678"/>
      <c r="C6" s="638"/>
      <c r="D6" s="659"/>
      <c r="E6" s="660"/>
      <c r="F6" s="666" t="s">
        <v>114</v>
      </c>
      <c r="G6" s="668" t="s">
        <v>105</v>
      </c>
      <c r="H6" s="669"/>
      <c r="I6" s="669"/>
      <c r="J6" s="654" t="s">
        <v>107</v>
      </c>
      <c r="K6" s="648" t="s">
        <v>121</v>
      </c>
      <c r="L6" s="648"/>
      <c r="M6" s="648"/>
      <c r="N6" s="649"/>
      <c r="O6" s="648" t="s">
        <v>125</v>
      </c>
      <c r="P6" s="648"/>
      <c r="Q6" s="648"/>
      <c r="R6" s="649"/>
      <c r="S6" s="648" t="s">
        <v>122</v>
      </c>
      <c r="T6" s="648"/>
      <c r="U6" s="648"/>
      <c r="V6" s="649"/>
      <c r="W6" s="648" t="s">
        <v>126</v>
      </c>
      <c r="X6" s="648"/>
      <c r="Y6" s="648"/>
      <c r="Z6" s="649"/>
      <c r="AA6" s="648" t="s">
        <v>123</v>
      </c>
      <c r="AB6" s="648"/>
      <c r="AC6" s="648"/>
      <c r="AD6" s="649"/>
      <c r="AE6" s="648" t="s">
        <v>127</v>
      </c>
      <c r="AF6" s="648"/>
      <c r="AG6" s="648"/>
      <c r="AH6" s="649"/>
      <c r="AI6" s="648" t="s">
        <v>124</v>
      </c>
      <c r="AJ6" s="648"/>
      <c r="AK6" s="648"/>
      <c r="AL6" s="649"/>
      <c r="AM6" s="648" t="s">
        <v>128</v>
      </c>
      <c r="AN6" s="648"/>
      <c r="AO6" s="648"/>
      <c r="AP6" s="649"/>
      <c r="AQ6" s="674"/>
      <c r="AR6" s="675"/>
      <c r="AS6" s="676"/>
    </row>
    <row r="7" spans="1:45" s="95" customFormat="1" ht="32.25" customHeight="1" thickBot="1" x14ac:dyDescent="0.3">
      <c r="A7" s="671"/>
      <c r="B7" s="678"/>
      <c r="C7" s="638"/>
      <c r="D7" s="661"/>
      <c r="E7" s="662"/>
      <c r="F7" s="666"/>
      <c r="G7" s="639" t="s">
        <v>106</v>
      </c>
      <c r="H7" s="646" t="s">
        <v>113</v>
      </c>
      <c r="I7" s="639" t="s">
        <v>108</v>
      </c>
      <c r="J7" s="655"/>
      <c r="K7" s="639" t="s">
        <v>118</v>
      </c>
      <c r="L7" s="646" t="s">
        <v>119</v>
      </c>
      <c r="M7" s="639" t="s">
        <v>120</v>
      </c>
      <c r="N7" s="644" t="s">
        <v>246</v>
      </c>
      <c r="O7" s="639" t="s">
        <v>118</v>
      </c>
      <c r="P7" s="646" t="s">
        <v>119</v>
      </c>
      <c r="Q7" s="639" t="s">
        <v>120</v>
      </c>
      <c r="R7" s="644" t="s">
        <v>246</v>
      </c>
      <c r="S7" s="639" t="s">
        <v>118</v>
      </c>
      <c r="T7" s="646" t="s">
        <v>119</v>
      </c>
      <c r="U7" s="639" t="s">
        <v>120</v>
      </c>
      <c r="V7" s="644" t="s">
        <v>246</v>
      </c>
      <c r="W7" s="639" t="s">
        <v>118</v>
      </c>
      <c r="X7" s="646" t="s">
        <v>119</v>
      </c>
      <c r="Y7" s="639" t="s">
        <v>120</v>
      </c>
      <c r="Z7" s="644" t="s">
        <v>246</v>
      </c>
      <c r="AA7" s="639" t="s">
        <v>118</v>
      </c>
      <c r="AB7" s="646" t="s">
        <v>119</v>
      </c>
      <c r="AC7" s="639" t="s">
        <v>120</v>
      </c>
      <c r="AD7" s="644" t="s">
        <v>246</v>
      </c>
      <c r="AE7" s="639" t="s">
        <v>118</v>
      </c>
      <c r="AF7" s="646" t="s">
        <v>119</v>
      </c>
      <c r="AG7" s="639" t="s">
        <v>120</v>
      </c>
      <c r="AH7" s="644" t="s">
        <v>246</v>
      </c>
      <c r="AI7" s="639" t="s">
        <v>118</v>
      </c>
      <c r="AJ7" s="646" t="s">
        <v>119</v>
      </c>
      <c r="AK7" s="639" t="s">
        <v>120</v>
      </c>
      <c r="AL7" s="644" t="s">
        <v>246</v>
      </c>
      <c r="AM7" s="639" t="s">
        <v>118</v>
      </c>
      <c r="AN7" s="646" t="s">
        <v>119</v>
      </c>
      <c r="AO7" s="639" t="s">
        <v>120</v>
      </c>
      <c r="AP7" s="644" t="s">
        <v>246</v>
      </c>
      <c r="AQ7" s="638" t="s">
        <v>130</v>
      </c>
      <c r="AR7" s="637" t="s">
        <v>131</v>
      </c>
      <c r="AS7" s="638" t="s">
        <v>132</v>
      </c>
    </row>
    <row r="8" spans="1:45" s="95" customFormat="1" ht="136.5" customHeight="1" thickBot="1" x14ac:dyDescent="0.3">
      <c r="A8" s="672"/>
      <c r="B8" s="764"/>
      <c r="C8" s="638"/>
      <c r="D8" s="429" t="s">
        <v>263</v>
      </c>
      <c r="E8" s="158" t="s">
        <v>116</v>
      </c>
      <c r="F8" s="667"/>
      <c r="G8" s="640"/>
      <c r="H8" s="647"/>
      <c r="I8" s="640"/>
      <c r="J8" s="656"/>
      <c r="K8" s="640"/>
      <c r="L8" s="647"/>
      <c r="M8" s="640"/>
      <c r="N8" s="645"/>
      <c r="O8" s="640"/>
      <c r="P8" s="647"/>
      <c r="Q8" s="640"/>
      <c r="R8" s="645"/>
      <c r="S8" s="640"/>
      <c r="T8" s="647"/>
      <c r="U8" s="640"/>
      <c r="V8" s="645"/>
      <c r="W8" s="640"/>
      <c r="X8" s="647"/>
      <c r="Y8" s="640"/>
      <c r="Z8" s="645"/>
      <c r="AA8" s="640"/>
      <c r="AB8" s="647"/>
      <c r="AC8" s="640"/>
      <c r="AD8" s="645"/>
      <c r="AE8" s="640"/>
      <c r="AF8" s="647"/>
      <c r="AG8" s="640"/>
      <c r="AH8" s="645"/>
      <c r="AI8" s="640"/>
      <c r="AJ8" s="647"/>
      <c r="AK8" s="640"/>
      <c r="AL8" s="645"/>
      <c r="AM8" s="640"/>
      <c r="AN8" s="647"/>
      <c r="AO8" s="640"/>
      <c r="AP8" s="645"/>
      <c r="AQ8" s="638"/>
      <c r="AR8" s="763"/>
      <c r="AS8" s="638"/>
    </row>
    <row r="9" spans="1:45" s="93" customFormat="1" ht="23.25" customHeight="1" thickBot="1" x14ac:dyDescent="0.35">
      <c r="A9" s="220" t="s">
        <v>146</v>
      </c>
      <c r="B9" s="760" t="s">
        <v>133</v>
      </c>
      <c r="C9" s="761"/>
      <c r="D9" s="761"/>
      <c r="E9" s="761"/>
      <c r="F9" s="761"/>
      <c r="G9" s="761"/>
      <c r="H9" s="761"/>
      <c r="I9" s="761"/>
      <c r="J9" s="761"/>
      <c r="K9" s="761"/>
      <c r="L9" s="761"/>
      <c r="M9" s="761"/>
      <c r="N9" s="761"/>
      <c r="O9" s="761"/>
      <c r="P9" s="761"/>
      <c r="Q9" s="761"/>
      <c r="R9" s="761"/>
      <c r="S9" s="761"/>
      <c r="T9" s="761"/>
      <c r="U9" s="761"/>
      <c r="V9" s="761"/>
      <c r="W9" s="761"/>
      <c r="X9" s="761"/>
      <c r="Y9" s="761"/>
      <c r="Z9" s="761"/>
      <c r="AA9" s="761"/>
      <c r="AB9" s="761"/>
      <c r="AC9" s="761"/>
      <c r="AD9" s="761"/>
      <c r="AE9" s="761"/>
      <c r="AF9" s="761"/>
      <c r="AG9" s="761"/>
      <c r="AH9" s="761"/>
      <c r="AI9" s="761"/>
      <c r="AJ9" s="761"/>
      <c r="AK9" s="761"/>
      <c r="AL9" s="761"/>
      <c r="AM9" s="761"/>
      <c r="AN9" s="761"/>
      <c r="AO9" s="761"/>
      <c r="AP9" s="761"/>
      <c r="AQ9" s="761"/>
      <c r="AR9" s="761"/>
      <c r="AS9" s="762"/>
    </row>
    <row r="10" spans="1:45" s="7" customFormat="1" ht="45.75" customHeight="1" thickBot="1" x14ac:dyDescent="0.35">
      <c r="A10" s="767" t="s">
        <v>140</v>
      </c>
      <c r="B10" s="768"/>
      <c r="C10" s="221"/>
      <c r="D10" s="222">
        <f>D11+D15</f>
        <v>12</v>
      </c>
      <c r="E10" s="223">
        <f>E11+E15</f>
        <v>300</v>
      </c>
      <c r="F10" s="223"/>
      <c r="G10" s="224"/>
      <c r="H10" s="223"/>
      <c r="I10" s="224"/>
      <c r="J10" s="223"/>
      <c r="K10" s="708">
        <f>K11+K15</f>
        <v>0</v>
      </c>
      <c r="L10" s="709"/>
      <c r="M10" s="710"/>
      <c r="N10" s="225">
        <f>N11+N15</f>
        <v>2</v>
      </c>
      <c r="O10" s="708">
        <f>O11+O15</f>
        <v>1.5</v>
      </c>
      <c r="P10" s="709"/>
      <c r="Q10" s="710"/>
      <c r="R10" s="226">
        <f>R11+R15</f>
        <v>5</v>
      </c>
      <c r="S10" s="708">
        <f>S11+S15</f>
        <v>0</v>
      </c>
      <c r="T10" s="709"/>
      <c r="U10" s="710"/>
      <c r="V10" s="223">
        <f>V11+V15</f>
        <v>0</v>
      </c>
      <c r="W10" s="708">
        <f>W11+W15</f>
        <v>3.5</v>
      </c>
      <c r="X10" s="709"/>
      <c r="Y10" s="710"/>
      <c r="Z10" s="223">
        <f>Z11+Z15</f>
        <v>5</v>
      </c>
      <c r="AA10" s="708">
        <f>AA11+AA15</f>
        <v>0</v>
      </c>
      <c r="AB10" s="709"/>
      <c r="AC10" s="710"/>
      <c r="AD10" s="223">
        <f>AD11+AD15</f>
        <v>0</v>
      </c>
      <c r="AE10" s="708">
        <f>AE11+AE15</f>
        <v>0</v>
      </c>
      <c r="AF10" s="709"/>
      <c r="AG10" s="710"/>
      <c r="AH10" s="223">
        <f>AH11+AH15</f>
        <v>0</v>
      </c>
      <c r="AI10" s="708">
        <f>AI11+AI15</f>
        <v>0</v>
      </c>
      <c r="AJ10" s="709"/>
      <c r="AK10" s="710"/>
      <c r="AL10" s="223">
        <f>AL11+AL15</f>
        <v>0</v>
      </c>
      <c r="AM10" s="708">
        <f>AM11+AM15</f>
        <v>0</v>
      </c>
      <c r="AN10" s="709"/>
      <c r="AO10" s="710"/>
      <c r="AP10" s="223">
        <f>AP11+AP15</f>
        <v>0</v>
      </c>
      <c r="AQ10" s="227"/>
      <c r="AR10" s="228"/>
      <c r="AS10" s="229"/>
    </row>
    <row r="11" spans="1:45" s="3" customFormat="1" ht="40.5" customHeight="1" thickBot="1" x14ac:dyDescent="0.35">
      <c r="A11" s="230"/>
      <c r="B11" s="231" t="s">
        <v>49</v>
      </c>
      <c r="C11" s="221"/>
      <c r="D11" s="232">
        <f>SUM(D12:D14)</f>
        <v>7</v>
      </c>
      <c r="E11" s="232">
        <f>SUM(E12:E13)</f>
        <v>150</v>
      </c>
      <c r="F11" s="232"/>
      <c r="G11" s="232"/>
      <c r="H11" s="232"/>
      <c r="I11" s="232"/>
      <c r="J11" s="232"/>
      <c r="K11" s="705">
        <f>SUM(K12:M13)</f>
        <v>0</v>
      </c>
      <c r="L11" s="706"/>
      <c r="M11" s="707"/>
      <c r="N11" s="232">
        <f>SUM(N12:N14)</f>
        <v>2</v>
      </c>
      <c r="O11" s="705">
        <f>SUM(O12:Q13)</f>
        <v>0</v>
      </c>
      <c r="P11" s="706"/>
      <c r="Q11" s="707"/>
      <c r="R11" s="232">
        <f>SUM(R12:R13)</f>
        <v>0</v>
      </c>
      <c r="S11" s="705">
        <f>SUM(S12:U13)</f>
        <v>0</v>
      </c>
      <c r="T11" s="706"/>
      <c r="U11" s="707"/>
      <c r="V11" s="232">
        <f>SUM(V12:V13)</f>
        <v>0</v>
      </c>
      <c r="W11" s="705">
        <f>SUM(W12:Y13)</f>
        <v>3.5</v>
      </c>
      <c r="X11" s="706"/>
      <c r="Y11" s="707"/>
      <c r="Z11" s="232">
        <f>SUM(Z12:Z13)</f>
        <v>5</v>
      </c>
      <c r="AA11" s="705">
        <f>SUM(AA12:AC13)</f>
        <v>0</v>
      </c>
      <c r="AB11" s="706"/>
      <c r="AC11" s="707"/>
      <c r="AD11" s="232">
        <f>SUM(AD12:AD13)</f>
        <v>0</v>
      </c>
      <c r="AE11" s="705">
        <f>SUM(AE12:AG13)</f>
        <v>0</v>
      </c>
      <c r="AF11" s="706"/>
      <c r="AG11" s="707"/>
      <c r="AH11" s="232">
        <f>SUM(AH12:AH13)</f>
        <v>0</v>
      </c>
      <c r="AI11" s="705">
        <f>SUM(AI12:AK13)</f>
        <v>0</v>
      </c>
      <c r="AJ11" s="706"/>
      <c r="AK11" s="707"/>
      <c r="AL11" s="232">
        <f>SUM(AL12:AL13)</f>
        <v>0</v>
      </c>
      <c r="AM11" s="705">
        <f>SUM(AM12:AO13)</f>
        <v>0</v>
      </c>
      <c r="AN11" s="706"/>
      <c r="AO11" s="707"/>
      <c r="AP11" s="232">
        <f>SUM(AP12:AP13)</f>
        <v>0</v>
      </c>
      <c r="AQ11" s="235"/>
      <c r="AR11" s="142"/>
      <c r="AS11" s="229"/>
    </row>
    <row r="12" spans="1:45" s="145" customFormat="1" ht="49.5" customHeight="1" x14ac:dyDescent="0.3">
      <c r="A12" s="251" t="s">
        <v>207</v>
      </c>
      <c r="B12" s="178" t="s">
        <v>202</v>
      </c>
      <c r="C12" s="238" t="s">
        <v>204</v>
      </c>
      <c r="D12" s="239">
        <v>3</v>
      </c>
      <c r="E12" s="240">
        <f>D12*30</f>
        <v>90</v>
      </c>
      <c r="F12" s="240">
        <f t="shared" ref="F12:F13" si="0">G12+H12+I12</f>
        <v>32</v>
      </c>
      <c r="G12" s="241">
        <v>16</v>
      </c>
      <c r="H12" s="240"/>
      <c r="I12" s="241">
        <v>16</v>
      </c>
      <c r="J12" s="240">
        <f t="shared" ref="J12:J13" si="1">E12-F12</f>
        <v>58</v>
      </c>
      <c r="K12" s="246"/>
      <c r="L12" s="253"/>
      <c r="M12" s="254"/>
      <c r="N12" s="245"/>
      <c r="O12" s="246"/>
      <c r="P12" s="253"/>
      <c r="Q12" s="254"/>
      <c r="R12" s="245"/>
      <c r="S12" s="246"/>
      <c r="T12" s="253"/>
      <c r="U12" s="254"/>
      <c r="V12" s="245"/>
      <c r="W12" s="246">
        <v>1</v>
      </c>
      <c r="X12" s="253"/>
      <c r="Y12" s="254">
        <v>1</v>
      </c>
      <c r="Z12" s="245">
        <v>3</v>
      </c>
      <c r="AA12" s="242"/>
      <c r="AB12" s="253"/>
      <c r="AC12" s="247"/>
      <c r="AD12" s="245"/>
      <c r="AE12" s="255"/>
      <c r="AF12" s="253"/>
      <c r="AG12" s="244"/>
      <c r="AH12" s="245"/>
      <c r="AI12" s="255"/>
      <c r="AJ12" s="253"/>
      <c r="AK12" s="247"/>
      <c r="AL12" s="245"/>
      <c r="AM12" s="242"/>
      <c r="AN12" s="243"/>
      <c r="AO12" s="247"/>
      <c r="AP12" s="248"/>
      <c r="AQ12" s="256">
        <v>4</v>
      </c>
      <c r="AR12" s="252"/>
      <c r="AS12" s="446" t="s">
        <v>265</v>
      </c>
    </row>
    <row r="13" spans="1:45" s="145" customFormat="1" ht="31.5" customHeight="1" x14ac:dyDescent="0.3">
      <c r="A13" s="251" t="s">
        <v>209</v>
      </c>
      <c r="B13" s="188" t="s">
        <v>203</v>
      </c>
      <c r="C13" s="238" t="s">
        <v>204</v>
      </c>
      <c r="D13" s="252">
        <v>2</v>
      </c>
      <c r="E13" s="240">
        <f>D13*30</f>
        <v>60</v>
      </c>
      <c r="F13" s="240">
        <f t="shared" si="0"/>
        <v>24</v>
      </c>
      <c r="G13" s="241">
        <v>16</v>
      </c>
      <c r="H13" s="240"/>
      <c r="I13" s="241">
        <v>8</v>
      </c>
      <c r="J13" s="240">
        <f t="shared" si="1"/>
        <v>36</v>
      </c>
      <c r="K13" s="246"/>
      <c r="L13" s="253"/>
      <c r="M13" s="416"/>
      <c r="N13" s="245"/>
      <c r="O13" s="246"/>
      <c r="P13" s="253"/>
      <c r="Q13" s="416"/>
      <c r="R13" s="245"/>
      <c r="S13" s="246"/>
      <c r="T13" s="253"/>
      <c r="U13" s="416"/>
      <c r="V13" s="245"/>
      <c r="W13" s="246">
        <v>1</v>
      </c>
      <c r="X13" s="253"/>
      <c r="Y13" s="416">
        <v>0.5</v>
      </c>
      <c r="Z13" s="245">
        <v>2</v>
      </c>
      <c r="AA13" s="242"/>
      <c r="AB13" s="253"/>
      <c r="AC13" s="247"/>
      <c r="AD13" s="245"/>
      <c r="AE13" s="255"/>
      <c r="AF13" s="253"/>
      <c r="AG13" s="244"/>
      <c r="AH13" s="245"/>
      <c r="AI13" s="255"/>
      <c r="AJ13" s="253"/>
      <c r="AK13" s="247"/>
      <c r="AL13" s="245"/>
      <c r="AM13" s="242"/>
      <c r="AN13" s="243"/>
      <c r="AO13" s="247"/>
      <c r="AP13" s="248"/>
      <c r="AQ13" s="256">
        <v>4</v>
      </c>
      <c r="AR13" s="252"/>
      <c r="AS13" s="239"/>
    </row>
    <row r="14" spans="1:45" s="145" customFormat="1" ht="49.5" customHeight="1" thickBot="1" x14ac:dyDescent="0.35">
      <c r="A14" s="251" t="s">
        <v>244</v>
      </c>
      <c r="B14" s="288" t="s">
        <v>272</v>
      </c>
      <c r="C14" s="238" t="s">
        <v>204</v>
      </c>
      <c r="D14" s="252">
        <v>2</v>
      </c>
      <c r="E14" s="240">
        <f>D14*30</f>
        <v>60</v>
      </c>
      <c r="F14" s="240">
        <f t="shared" ref="F14" si="2">G14+H14+I14</f>
        <v>24</v>
      </c>
      <c r="G14" s="241">
        <v>16</v>
      </c>
      <c r="H14" s="240"/>
      <c r="I14" s="241">
        <v>8</v>
      </c>
      <c r="J14" s="240">
        <f t="shared" ref="J14" si="3">E14-F14</f>
        <v>36</v>
      </c>
      <c r="K14" s="246">
        <v>1</v>
      </c>
      <c r="L14" s="253"/>
      <c r="M14" s="416">
        <v>0.5</v>
      </c>
      <c r="N14" s="464">
        <v>2</v>
      </c>
      <c r="O14" s="246"/>
      <c r="P14" s="253"/>
      <c r="Q14" s="416"/>
      <c r="R14" s="464"/>
      <c r="S14" s="246"/>
      <c r="T14" s="253"/>
      <c r="U14" s="416"/>
      <c r="V14" s="464"/>
      <c r="W14" s="246"/>
      <c r="X14" s="253"/>
      <c r="Y14" s="416"/>
      <c r="Z14" s="464"/>
      <c r="AA14" s="242"/>
      <c r="AB14" s="253"/>
      <c r="AC14" s="247"/>
      <c r="AD14" s="464"/>
      <c r="AE14" s="255"/>
      <c r="AF14" s="253"/>
      <c r="AG14" s="244"/>
      <c r="AH14" s="464"/>
      <c r="AI14" s="255"/>
      <c r="AJ14" s="253"/>
      <c r="AK14" s="247"/>
      <c r="AL14" s="464"/>
      <c r="AM14" s="242"/>
      <c r="AN14" s="243"/>
      <c r="AO14" s="247"/>
      <c r="AP14" s="257"/>
      <c r="AQ14" s="256">
        <v>1</v>
      </c>
      <c r="AR14" s="252"/>
      <c r="AS14" s="446" t="s">
        <v>265</v>
      </c>
    </row>
    <row r="15" spans="1:45" s="3" customFormat="1" ht="30" customHeight="1" thickBot="1" x14ac:dyDescent="0.35">
      <c r="A15" s="422"/>
      <c r="B15" s="236" t="s">
        <v>206</v>
      </c>
      <c r="C15" s="221"/>
      <c r="D15" s="237">
        <v>5</v>
      </c>
      <c r="E15" s="237">
        <f>D15*30</f>
        <v>150</v>
      </c>
      <c r="F15" s="237"/>
      <c r="G15" s="237"/>
      <c r="H15" s="237"/>
      <c r="I15" s="237"/>
      <c r="J15" s="237"/>
      <c r="K15" s="705">
        <f>SUM(K16:M22)</f>
        <v>0</v>
      </c>
      <c r="L15" s="706"/>
      <c r="M15" s="707"/>
      <c r="N15" s="233">
        <f>SUM(N16:N22)</f>
        <v>0</v>
      </c>
      <c r="O15" s="705">
        <f>SUM(O17:Q17)</f>
        <v>1.5</v>
      </c>
      <c r="P15" s="706"/>
      <c r="Q15" s="707"/>
      <c r="R15" s="234">
        <v>5</v>
      </c>
      <c r="S15" s="708">
        <f>SUM(S16:U22)</f>
        <v>0</v>
      </c>
      <c r="T15" s="709"/>
      <c r="U15" s="710"/>
      <c r="V15" s="222">
        <f>SUM(V16:V22)</f>
        <v>0</v>
      </c>
      <c r="W15" s="708">
        <f>SUM(W17:Y17)</f>
        <v>0</v>
      </c>
      <c r="X15" s="709"/>
      <c r="Y15" s="710"/>
      <c r="Z15" s="222">
        <f>SUM(Z17:Z17)</f>
        <v>0</v>
      </c>
      <c r="AA15" s="708">
        <f>SUM(AA17:AC17)</f>
        <v>0</v>
      </c>
      <c r="AB15" s="709"/>
      <c r="AC15" s="710"/>
      <c r="AD15" s="222">
        <f>SUM(AD17:AD17)</f>
        <v>0</v>
      </c>
      <c r="AE15" s="705">
        <f>SUM(AE17:AG17)</f>
        <v>0</v>
      </c>
      <c r="AF15" s="706"/>
      <c r="AG15" s="707"/>
      <c r="AH15" s="222">
        <f>SUM(AH17:AH17)</f>
        <v>0</v>
      </c>
      <c r="AI15" s="705">
        <f>SUM(AI17:AK17)</f>
        <v>0</v>
      </c>
      <c r="AJ15" s="706"/>
      <c r="AK15" s="707"/>
      <c r="AL15" s="222">
        <f>SUM(AL17:AL17)</f>
        <v>0</v>
      </c>
      <c r="AM15" s="708">
        <f>SUM(AM17:AO17)</f>
        <v>0</v>
      </c>
      <c r="AN15" s="709"/>
      <c r="AO15" s="710"/>
      <c r="AP15" s="223">
        <f>SUM(AP17:AP17)</f>
        <v>0</v>
      </c>
      <c r="AQ15" s="235"/>
      <c r="AR15" s="228"/>
      <c r="AS15" s="229"/>
    </row>
    <row r="16" spans="1:45" s="146" customFormat="1" ht="43.5" customHeight="1" x14ac:dyDescent="0.3">
      <c r="A16" s="413" t="s">
        <v>161</v>
      </c>
      <c r="B16" s="188" t="s">
        <v>208</v>
      </c>
      <c r="C16" s="238" t="s">
        <v>245</v>
      </c>
      <c r="D16" s="239">
        <v>3</v>
      </c>
      <c r="E16" s="240">
        <f t="shared" ref="E16:E17" si="4">D16*30</f>
        <v>90</v>
      </c>
      <c r="F16" s="240">
        <f t="shared" ref="F16:F17" si="5">G16+H16+I16</f>
        <v>32</v>
      </c>
      <c r="G16" s="241">
        <v>16</v>
      </c>
      <c r="H16" s="240"/>
      <c r="I16" s="241">
        <v>16</v>
      </c>
      <c r="J16" s="240">
        <f t="shared" ref="J16:J17" si="6">E16-F16</f>
        <v>58</v>
      </c>
      <c r="K16" s="242"/>
      <c r="L16" s="243"/>
      <c r="M16" s="244"/>
      <c r="N16" s="245"/>
      <c r="O16" s="242">
        <v>1</v>
      </c>
      <c r="P16" s="243"/>
      <c r="Q16" s="244">
        <v>1</v>
      </c>
      <c r="R16" s="245">
        <v>3</v>
      </c>
      <c r="S16" s="242"/>
      <c r="T16" s="243"/>
      <c r="U16" s="244"/>
      <c r="V16" s="245"/>
      <c r="W16" s="242"/>
      <c r="X16" s="243"/>
      <c r="Y16" s="244"/>
      <c r="Z16" s="245"/>
      <c r="AA16" s="242"/>
      <c r="AB16" s="243"/>
      <c r="AC16" s="247"/>
      <c r="AD16" s="248"/>
      <c r="AE16" s="249"/>
      <c r="AF16" s="243"/>
      <c r="AG16" s="247" t="s">
        <v>1</v>
      </c>
      <c r="AH16" s="248"/>
      <c r="AI16" s="249"/>
      <c r="AJ16" s="243"/>
      <c r="AK16" s="247"/>
      <c r="AL16" s="248"/>
      <c r="AM16" s="242"/>
      <c r="AN16" s="243"/>
      <c r="AO16" s="247"/>
      <c r="AP16" s="248"/>
      <c r="AQ16" s="240">
        <v>2</v>
      </c>
      <c r="AR16" s="250"/>
      <c r="AS16" s="257"/>
    </row>
    <row r="17" spans="1:45" s="3" customFormat="1" ht="42.75" customHeight="1" x14ac:dyDescent="0.3">
      <c r="A17" s="424" t="s">
        <v>175</v>
      </c>
      <c r="B17" s="421" t="s">
        <v>205</v>
      </c>
      <c r="C17" s="219" t="s">
        <v>211</v>
      </c>
      <c r="D17" s="788">
        <v>2</v>
      </c>
      <c r="E17" s="782">
        <f t="shared" si="4"/>
        <v>60</v>
      </c>
      <c r="F17" s="782">
        <f t="shared" si="5"/>
        <v>24</v>
      </c>
      <c r="G17" s="782">
        <v>16</v>
      </c>
      <c r="H17" s="782"/>
      <c r="I17" s="782">
        <v>8</v>
      </c>
      <c r="J17" s="784">
        <f t="shared" si="6"/>
        <v>36</v>
      </c>
      <c r="K17" s="261"/>
      <c r="L17" s="262"/>
      <c r="M17" s="263"/>
      <c r="N17" s="264"/>
      <c r="O17" s="790">
        <v>1</v>
      </c>
      <c r="P17" s="792"/>
      <c r="Q17" s="794">
        <v>0.5</v>
      </c>
      <c r="R17" s="796">
        <v>2</v>
      </c>
      <c r="S17" s="790"/>
      <c r="T17" s="792"/>
      <c r="U17" s="794"/>
      <c r="V17" s="796"/>
      <c r="W17" s="265"/>
      <c r="X17" s="262"/>
      <c r="Y17" s="263"/>
      <c r="Z17" s="267"/>
      <c r="AA17" s="265"/>
      <c r="AB17" s="262"/>
      <c r="AC17" s="263"/>
      <c r="AD17" s="266"/>
      <c r="AE17" s="261"/>
      <c r="AF17" s="262"/>
      <c r="AG17" s="268"/>
      <c r="AH17" s="266"/>
      <c r="AI17" s="261"/>
      <c r="AJ17" s="262"/>
      <c r="AK17" s="263"/>
      <c r="AL17" s="266"/>
      <c r="AM17" s="265"/>
      <c r="AN17" s="269"/>
      <c r="AO17" s="263"/>
      <c r="AP17" s="270"/>
      <c r="AQ17" s="788">
        <v>2</v>
      </c>
      <c r="AR17" s="272"/>
      <c r="AS17" s="238"/>
    </row>
    <row r="18" spans="1:45" s="145" customFormat="1" ht="42.75" customHeight="1" x14ac:dyDescent="0.3">
      <c r="A18" s="424" t="s">
        <v>232</v>
      </c>
      <c r="B18" s="188" t="s">
        <v>214</v>
      </c>
      <c r="C18" s="238" t="s">
        <v>245</v>
      </c>
      <c r="D18" s="789"/>
      <c r="E18" s="783"/>
      <c r="F18" s="783"/>
      <c r="G18" s="783"/>
      <c r="H18" s="783"/>
      <c r="I18" s="783"/>
      <c r="J18" s="785"/>
      <c r="K18" s="261"/>
      <c r="L18" s="262"/>
      <c r="M18" s="263"/>
      <c r="N18" s="264"/>
      <c r="O18" s="791"/>
      <c r="P18" s="793"/>
      <c r="Q18" s="795"/>
      <c r="R18" s="797"/>
      <c r="S18" s="791"/>
      <c r="T18" s="793"/>
      <c r="U18" s="795"/>
      <c r="V18" s="797"/>
      <c r="W18" s="417"/>
      <c r="X18" s="262"/>
      <c r="Y18" s="418"/>
      <c r="Z18" s="267"/>
      <c r="AA18" s="417"/>
      <c r="AB18" s="262"/>
      <c r="AC18" s="418"/>
      <c r="AD18" s="266"/>
      <c r="AE18" s="261"/>
      <c r="AF18" s="262"/>
      <c r="AG18" s="419"/>
      <c r="AH18" s="266"/>
      <c r="AI18" s="261"/>
      <c r="AJ18" s="262"/>
      <c r="AK18" s="418"/>
      <c r="AL18" s="266"/>
      <c r="AM18" s="417"/>
      <c r="AN18" s="269"/>
      <c r="AO18" s="418"/>
      <c r="AP18" s="270"/>
      <c r="AQ18" s="789"/>
      <c r="AR18" s="420"/>
      <c r="AS18" s="327"/>
    </row>
    <row r="19" spans="1:45" s="145" customFormat="1" ht="23.25" customHeight="1" x14ac:dyDescent="0.3">
      <c r="A19" s="424" t="s">
        <v>233</v>
      </c>
      <c r="B19" s="188" t="s">
        <v>258</v>
      </c>
      <c r="C19" s="798" t="s">
        <v>204</v>
      </c>
      <c r="D19" s="789"/>
      <c r="E19" s="783"/>
      <c r="F19" s="783"/>
      <c r="G19" s="783"/>
      <c r="H19" s="783"/>
      <c r="I19" s="783"/>
      <c r="J19" s="785"/>
      <c r="K19" s="255"/>
      <c r="L19" s="253"/>
      <c r="M19" s="254"/>
      <c r="N19" s="245"/>
      <c r="O19" s="791"/>
      <c r="P19" s="793"/>
      <c r="Q19" s="795"/>
      <c r="R19" s="797"/>
      <c r="S19" s="791"/>
      <c r="T19" s="793"/>
      <c r="U19" s="795"/>
      <c r="V19" s="797"/>
      <c r="W19" s="242"/>
      <c r="X19" s="253"/>
      <c r="Y19" s="247"/>
      <c r="Z19" s="245"/>
      <c r="AA19" s="242"/>
      <c r="AB19" s="253"/>
      <c r="AC19" s="247"/>
      <c r="AD19" s="245"/>
      <c r="AE19" s="255"/>
      <c r="AF19" s="253"/>
      <c r="AG19" s="244"/>
      <c r="AH19" s="245"/>
      <c r="AI19" s="255"/>
      <c r="AJ19" s="253"/>
      <c r="AK19" s="247"/>
      <c r="AL19" s="245"/>
      <c r="AM19" s="242"/>
      <c r="AN19" s="243"/>
      <c r="AO19" s="247"/>
      <c r="AP19" s="248"/>
      <c r="AQ19" s="789"/>
      <c r="AR19" s="271"/>
      <c r="AS19" s="256"/>
    </row>
    <row r="20" spans="1:45" s="145" customFormat="1" ht="23.25" customHeight="1" x14ac:dyDescent="0.3">
      <c r="A20" s="424" t="s">
        <v>234</v>
      </c>
      <c r="B20" s="188" t="s">
        <v>213</v>
      </c>
      <c r="C20" s="799"/>
      <c r="D20" s="789"/>
      <c r="E20" s="783"/>
      <c r="F20" s="783"/>
      <c r="G20" s="783"/>
      <c r="H20" s="783"/>
      <c r="I20" s="783"/>
      <c r="J20" s="785"/>
      <c r="K20" s="255"/>
      <c r="L20" s="253"/>
      <c r="M20" s="254"/>
      <c r="N20" s="245"/>
      <c r="O20" s="791"/>
      <c r="P20" s="793"/>
      <c r="Q20" s="795"/>
      <c r="R20" s="797"/>
      <c r="S20" s="791"/>
      <c r="T20" s="793"/>
      <c r="U20" s="795"/>
      <c r="V20" s="797"/>
      <c r="W20" s="242"/>
      <c r="X20" s="253"/>
      <c r="Y20" s="247"/>
      <c r="Z20" s="245"/>
      <c r="AA20" s="242"/>
      <c r="AB20" s="253"/>
      <c r="AC20" s="247"/>
      <c r="AD20" s="245"/>
      <c r="AE20" s="255"/>
      <c r="AF20" s="253"/>
      <c r="AG20" s="244"/>
      <c r="AH20" s="245"/>
      <c r="AI20" s="255"/>
      <c r="AJ20" s="253"/>
      <c r="AK20" s="247"/>
      <c r="AL20" s="245"/>
      <c r="AM20" s="242"/>
      <c r="AN20" s="243"/>
      <c r="AO20" s="247"/>
      <c r="AP20" s="248"/>
      <c r="AQ20" s="789"/>
      <c r="AR20" s="271"/>
      <c r="AS20" s="256"/>
    </row>
    <row r="21" spans="1:45" s="145" customFormat="1" ht="23.25" customHeight="1" x14ac:dyDescent="0.3">
      <c r="A21" s="424" t="s">
        <v>235</v>
      </c>
      <c r="B21" s="188" t="s">
        <v>259</v>
      </c>
      <c r="C21" s="799"/>
      <c r="D21" s="789"/>
      <c r="E21" s="783"/>
      <c r="F21" s="783"/>
      <c r="G21" s="783"/>
      <c r="H21" s="783"/>
      <c r="I21" s="783"/>
      <c r="J21" s="785"/>
      <c r="K21" s="255"/>
      <c r="L21" s="253"/>
      <c r="M21" s="254"/>
      <c r="N21" s="245"/>
      <c r="O21" s="791"/>
      <c r="P21" s="793"/>
      <c r="Q21" s="795"/>
      <c r="R21" s="797"/>
      <c r="S21" s="791"/>
      <c r="T21" s="793"/>
      <c r="U21" s="795"/>
      <c r="V21" s="797"/>
      <c r="W21" s="242"/>
      <c r="X21" s="253"/>
      <c r="Y21" s="247"/>
      <c r="Z21" s="245"/>
      <c r="AA21" s="242"/>
      <c r="AB21" s="253"/>
      <c r="AC21" s="247"/>
      <c r="AD21" s="245"/>
      <c r="AE21" s="255"/>
      <c r="AF21" s="253"/>
      <c r="AG21" s="244"/>
      <c r="AH21" s="245"/>
      <c r="AI21" s="255"/>
      <c r="AJ21" s="253"/>
      <c r="AK21" s="247"/>
      <c r="AL21" s="245"/>
      <c r="AM21" s="242"/>
      <c r="AN21" s="243"/>
      <c r="AO21" s="247"/>
      <c r="AP21" s="248"/>
      <c r="AQ21" s="789"/>
      <c r="AR21" s="271"/>
      <c r="AS21" s="256"/>
    </row>
    <row r="22" spans="1:45" s="145" customFormat="1" ht="20.25" customHeight="1" thickBot="1" x14ac:dyDescent="0.35">
      <c r="A22" s="425" t="s">
        <v>236</v>
      </c>
      <c r="B22" s="188" t="s">
        <v>215</v>
      </c>
      <c r="C22" s="799"/>
      <c r="D22" s="789"/>
      <c r="E22" s="783"/>
      <c r="F22" s="783"/>
      <c r="G22" s="783"/>
      <c r="H22" s="783"/>
      <c r="I22" s="783"/>
      <c r="J22" s="785"/>
      <c r="K22" s="255"/>
      <c r="L22" s="253"/>
      <c r="M22" s="254"/>
      <c r="N22" s="245"/>
      <c r="O22" s="791"/>
      <c r="P22" s="793"/>
      <c r="Q22" s="795"/>
      <c r="R22" s="797"/>
      <c r="S22" s="791"/>
      <c r="T22" s="793"/>
      <c r="U22" s="795"/>
      <c r="V22" s="797"/>
      <c r="W22" s="242"/>
      <c r="X22" s="253"/>
      <c r="Y22" s="247"/>
      <c r="Z22" s="245"/>
      <c r="AA22" s="242"/>
      <c r="AB22" s="253"/>
      <c r="AC22" s="247"/>
      <c r="AD22" s="245"/>
      <c r="AE22" s="255"/>
      <c r="AF22" s="253"/>
      <c r="AG22" s="244"/>
      <c r="AH22" s="245"/>
      <c r="AI22" s="255"/>
      <c r="AJ22" s="253"/>
      <c r="AK22" s="247"/>
      <c r="AL22" s="245"/>
      <c r="AM22" s="242"/>
      <c r="AN22" s="243"/>
      <c r="AO22" s="247"/>
      <c r="AP22" s="248"/>
      <c r="AQ22" s="789"/>
      <c r="AR22" s="252"/>
      <c r="AS22" s="239"/>
    </row>
    <row r="23" spans="1:45" s="274" customFormat="1" ht="21.75" customHeight="1" thickBot="1" x14ac:dyDescent="0.35">
      <c r="A23" s="423" t="s">
        <v>151</v>
      </c>
      <c r="B23" s="630" t="s">
        <v>135</v>
      </c>
      <c r="C23" s="631"/>
      <c r="D23" s="769"/>
      <c r="E23" s="769"/>
      <c r="F23" s="769"/>
      <c r="G23" s="769"/>
      <c r="H23" s="769"/>
      <c r="I23" s="769"/>
      <c r="J23" s="769"/>
      <c r="K23" s="770"/>
      <c r="L23" s="770"/>
      <c r="M23" s="770"/>
      <c r="N23" s="631"/>
      <c r="O23" s="631"/>
      <c r="P23" s="631"/>
      <c r="Q23" s="631"/>
      <c r="R23" s="631"/>
      <c r="S23" s="631"/>
      <c r="T23" s="631"/>
      <c r="U23" s="631"/>
      <c r="V23" s="631"/>
      <c r="W23" s="631"/>
      <c r="X23" s="631"/>
      <c r="Y23" s="631"/>
      <c r="Z23" s="631"/>
      <c r="AA23" s="631"/>
      <c r="AB23" s="631"/>
      <c r="AC23" s="631"/>
      <c r="AD23" s="631"/>
      <c r="AE23" s="631"/>
      <c r="AF23" s="631"/>
      <c r="AG23" s="631"/>
      <c r="AH23" s="631"/>
      <c r="AI23" s="631"/>
      <c r="AJ23" s="631"/>
      <c r="AK23" s="631"/>
      <c r="AL23" s="631"/>
      <c r="AM23" s="631"/>
      <c r="AN23" s="631"/>
      <c r="AO23" s="631"/>
      <c r="AP23" s="631"/>
      <c r="AQ23" s="631"/>
      <c r="AR23" s="631"/>
      <c r="AS23" s="632"/>
    </row>
    <row r="24" spans="1:45" s="216" customFormat="1" ht="47.25" customHeight="1" thickBot="1" x14ac:dyDescent="0.35">
      <c r="A24" s="767" t="s">
        <v>140</v>
      </c>
      <c r="B24" s="768"/>
      <c r="C24" s="221"/>
      <c r="D24" s="222">
        <f>D25+D31</f>
        <v>25</v>
      </c>
      <c r="E24" s="223">
        <f>E25+E26</f>
        <v>600</v>
      </c>
      <c r="F24" s="223"/>
      <c r="G24" s="224"/>
      <c r="H24" s="223"/>
      <c r="I24" s="224"/>
      <c r="J24" s="223"/>
      <c r="K24" s="708">
        <f>K25+K31</f>
        <v>4</v>
      </c>
      <c r="L24" s="709"/>
      <c r="M24" s="710"/>
      <c r="N24" s="225">
        <f>N25+N31</f>
        <v>5</v>
      </c>
      <c r="O24" s="708">
        <f>O25+O31</f>
        <v>12</v>
      </c>
      <c r="P24" s="709"/>
      <c r="Q24" s="710"/>
      <c r="R24" s="225">
        <f>R25+R31</f>
        <v>15</v>
      </c>
      <c r="S24" s="708">
        <f>S25+S31</f>
        <v>4</v>
      </c>
      <c r="T24" s="709"/>
      <c r="U24" s="710"/>
      <c r="V24" s="225">
        <f>V25+V31</f>
        <v>5</v>
      </c>
      <c r="W24" s="708">
        <f>W25+W31</f>
        <v>0</v>
      </c>
      <c r="X24" s="709"/>
      <c r="Y24" s="710"/>
      <c r="Z24" s="225">
        <f>Z25+Z31</f>
        <v>0</v>
      </c>
      <c r="AA24" s="708">
        <f>AA25+AA31</f>
        <v>0</v>
      </c>
      <c r="AB24" s="709"/>
      <c r="AC24" s="710"/>
      <c r="AD24" s="225">
        <f>AD25+AD31</f>
        <v>0</v>
      </c>
      <c r="AE24" s="708">
        <f>AE25+AE31</f>
        <v>0</v>
      </c>
      <c r="AF24" s="709"/>
      <c r="AG24" s="710"/>
      <c r="AH24" s="225">
        <f>AH25+AH31</f>
        <v>0</v>
      </c>
      <c r="AI24" s="708">
        <f>AI25+AI31</f>
        <v>0</v>
      </c>
      <c r="AJ24" s="709"/>
      <c r="AK24" s="710"/>
      <c r="AL24" s="225">
        <f>AL25+AL31</f>
        <v>0</v>
      </c>
      <c r="AM24" s="708">
        <f>AM25+AM31</f>
        <v>0</v>
      </c>
      <c r="AN24" s="709"/>
      <c r="AO24" s="710"/>
      <c r="AP24" s="225">
        <f>AP25+AP31</f>
        <v>0</v>
      </c>
      <c r="AQ24" s="227"/>
      <c r="AR24" s="228"/>
      <c r="AS24" s="229"/>
    </row>
    <row r="25" spans="1:45" s="217" customFormat="1" ht="40.5" customHeight="1" thickBot="1" x14ac:dyDescent="0.35">
      <c r="A25" s="230"/>
      <c r="B25" s="231" t="s">
        <v>49</v>
      </c>
      <c r="C25" s="221"/>
      <c r="D25" s="232">
        <f>SUM(D27:D30)</f>
        <v>20</v>
      </c>
      <c r="E25" s="232">
        <f>SUM(E27:E30)</f>
        <v>600</v>
      </c>
      <c r="F25" s="232"/>
      <c r="G25" s="232"/>
      <c r="H25" s="232"/>
      <c r="I25" s="232"/>
      <c r="J25" s="232"/>
      <c r="K25" s="705">
        <f>SUM(K27:M30)</f>
        <v>4</v>
      </c>
      <c r="L25" s="706"/>
      <c r="M25" s="707"/>
      <c r="N25" s="232">
        <f>SUM(N27:N30)</f>
        <v>5</v>
      </c>
      <c r="O25" s="705">
        <f>SUM(O27:Q30)</f>
        <v>12</v>
      </c>
      <c r="P25" s="706"/>
      <c r="Q25" s="707"/>
      <c r="R25" s="232">
        <f>SUM(R27:R30)</f>
        <v>15</v>
      </c>
      <c r="S25" s="705">
        <f>SUM(S27:U30)</f>
        <v>0</v>
      </c>
      <c r="T25" s="706"/>
      <c r="U25" s="707"/>
      <c r="V25" s="232">
        <f>SUM(V27:V30)</f>
        <v>0</v>
      </c>
      <c r="W25" s="705">
        <f>SUM(W27:Y30)</f>
        <v>0</v>
      </c>
      <c r="X25" s="706"/>
      <c r="Y25" s="707"/>
      <c r="Z25" s="232">
        <f>SUM(Z27:Z30)</f>
        <v>0</v>
      </c>
      <c r="AA25" s="705">
        <f>SUM(AA27:AC30)</f>
        <v>0</v>
      </c>
      <c r="AB25" s="706"/>
      <c r="AC25" s="707"/>
      <c r="AD25" s="232">
        <f>SUM(AD27:AD30)</f>
        <v>0</v>
      </c>
      <c r="AE25" s="705">
        <f>SUM(AE27:AG30)</f>
        <v>0</v>
      </c>
      <c r="AF25" s="706"/>
      <c r="AG25" s="707"/>
      <c r="AH25" s="232">
        <f>SUM(AH27:AH30)</f>
        <v>0</v>
      </c>
      <c r="AI25" s="705">
        <f>SUM(AI27:AK30)</f>
        <v>0</v>
      </c>
      <c r="AJ25" s="706"/>
      <c r="AK25" s="707"/>
      <c r="AL25" s="232">
        <f>SUM(AL27:AL30)</f>
        <v>0</v>
      </c>
      <c r="AM25" s="705">
        <f>SUM(AM27:AO30)</f>
        <v>0</v>
      </c>
      <c r="AN25" s="706"/>
      <c r="AO25" s="707"/>
      <c r="AP25" s="232">
        <f>SUM(AP27:AP30)</f>
        <v>0</v>
      </c>
      <c r="AQ25" s="235"/>
      <c r="AR25" s="142"/>
      <c r="AS25" s="229"/>
    </row>
    <row r="26" spans="1:45" s="217" customFormat="1" ht="1.5" customHeight="1" x14ac:dyDescent="0.3">
      <c r="A26" s="282"/>
      <c r="B26" s="298"/>
      <c r="C26" s="299"/>
      <c r="D26" s="300"/>
      <c r="E26" s="179"/>
      <c r="F26" s="301"/>
      <c r="G26" s="159"/>
      <c r="H26" s="159"/>
      <c r="I26" s="159"/>
      <c r="J26" s="302"/>
      <c r="K26" s="303"/>
      <c r="L26" s="304"/>
      <c r="M26" s="302"/>
      <c r="N26" s="171"/>
      <c r="O26" s="305"/>
      <c r="P26" s="304"/>
      <c r="Q26" s="306"/>
      <c r="R26" s="307"/>
      <c r="S26" s="305"/>
      <c r="T26" s="304"/>
      <c r="U26" s="306"/>
      <c r="V26" s="307"/>
      <c r="W26" s="301"/>
      <c r="X26" s="304"/>
      <c r="Y26" s="306"/>
      <c r="Z26" s="308"/>
      <c r="AA26" s="301"/>
      <c r="AB26" s="304"/>
      <c r="AC26" s="306"/>
      <c r="AD26" s="308"/>
      <c r="AE26" s="303"/>
      <c r="AF26" s="304"/>
      <c r="AG26" s="309"/>
      <c r="AH26" s="308"/>
      <c r="AI26" s="303"/>
      <c r="AJ26" s="304"/>
      <c r="AK26" s="306"/>
      <c r="AL26" s="308"/>
      <c r="AM26" s="301"/>
      <c r="AN26" s="159"/>
      <c r="AO26" s="306"/>
      <c r="AP26" s="310"/>
      <c r="AQ26" s="311"/>
      <c r="AR26" s="312"/>
      <c r="AS26" s="313"/>
    </row>
    <row r="27" spans="1:45" s="216" customFormat="1" ht="33.75" customHeight="1" x14ac:dyDescent="0.3">
      <c r="A27" s="276" t="s">
        <v>217</v>
      </c>
      <c r="B27" s="277" t="s">
        <v>260</v>
      </c>
      <c r="C27" s="278" t="s">
        <v>212</v>
      </c>
      <c r="D27" s="187">
        <v>5</v>
      </c>
      <c r="E27" s="279">
        <f t="shared" ref="E27:E29" si="7">D27*30</f>
        <v>150</v>
      </c>
      <c r="F27" s="280">
        <f>G27+H27+I27</f>
        <v>64</v>
      </c>
      <c r="G27" s="187">
        <v>32</v>
      </c>
      <c r="H27" s="187"/>
      <c r="I27" s="187">
        <v>32</v>
      </c>
      <c r="J27" s="281">
        <f>E27-F27</f>
        <v>86</v>
      </c>
      <c r="K27" s="162"/>
      <c r="L27" s="132"/>
      <c r="M27" s="163"/>
      <c r="N27" s="161"/>
      <c r="O27" s="162">
        <v>2</v>
      </c>
      <c r="P27" s="132"/>
      <c r="Q27" s="163">
        <v>2</v>
      </c>
      <c r="R27" s="161">
        <v>5</v>
      </c>
      <c r="S27" s="162"/>
      <c r="T27" s="132"/>
      <c r="U27" s="163"/>
      <c r="V27" s="161"/>
      <c r="W27" s="133"/>
      <c r="X27" s="132"/>
      <c r="Y27" s="160"/>
      <c r="Z27" s="161"/>
      <c r="AA27" s="162"/>
      <c r="AB27" s="132"/>
      <c r="AC27" s="163"/>
      <c r="AD27" s="161"/>
      <c r="AE27" s="164"/>
      <c r="AF27" s="132"/>
      <c r="AG27" s="163"/>
      <c r="AH27" s="161"/>
      <c r="AI27" s="164"/>
      <c r="AJ27" s="132"/>
      <c r="AK27" s="163"/>
      <c r="AL27" s="161"/>
      <c r="AM27" s="162"/>
      <c r="AN27" s="132"/>
      <c r="AO27" s="163"/>
      <c r="AP27" s="161"/>
      <c r="AQ27" s="189">
        <v>2</v>
      </c>
      <c r="AR27" s="165"/>
      <c r="AS27" s="189"/>
    </row>
    <row r="28" spans="1:45" s="216" customFormat="1" ht="21.75" customHeight="1" x14ac:dyDescent="0.3">
      <c r="A28" s="282" t="s">
        <v>218</v>
      </c>
      <c r="B28" s="283" t="s">
        <v>261</v>
      </c>
      <c r="C28" s="284" t="s">
        <v>216</v>
      </c>
      <c r="D28" s="179">
        <v>5</v>
      </c>
      <c r="E28" s="180">
        <f t="shared" si="7"/>
        <v>150</v>
      </c>
      <c r="F28" s="285">
        <f>G28+H28+I28</f>
        <v>64</v>
      </c>
      <c r="G28" s="179">
        <v>32</v>
      </c>
      <c r="H28" s="179">
        <v>16</v>
      </c>
      <c r="I28" s="179">
        <v>16</v>
      </c>
      <c r="J28" s="286">
        <f>E28-F28</f>
        <v>86</v>
      </c>
      <c r="K28" s="181"/>
      <c r="L28" s="169"/>
      <c r="M28" s="175"/>
      <c r="N28" s="176"/>
      <c r="O28" s="181">
        <v>2</v>
      </c>
      <c r="P28" s="169">
        <v>1</v>
      </c>
      <c r="Q28" s="175">
        <v>1</v>
      </c>
      <c r="R28" s="176">
        <v>5</v>
      </c>
      <c r="S28" s="164"/>
      <c r="T28" s="162"/>
      <c r="U28" s="172"/>
      <c r="V28" s="161"/>
      <c r="W28" s="162"/>
      <c r="X28" s="162"/>
      <c r="Y28" s="173"/>
      <c r="Z28" s="161"/>
      <c r="AA28" s="162"/>
      <c r="AB28" s="162"/>
      <c r="AC28" s="173"/>
      <c r="AD28" s="161"/>
      <c r="AE28" s="174"/>
      <c r="AF28" s="169"/>
      <c r="AG28" s="175"/>
      <c r="AH28" s="176"/>
      <c r="AI28" s="174"/>
      <c r="AJ28" s="169"/>
      <c r="AK28" s="175"/>
      <c r="AL28" s="176"/>
      <c r="AM28" s="162"/>
      <c r="AN28" s="162"/>
      <c r="AO28" s="173"/>
      <c r="AP28" s="161"/>
      <c r="AQ28" s="189">
        <v>2</v>
      </c>
      <c r="AR28" s="177"/>
      <c r="AS28" s="259"/>
    </row>
    <row r="29" spans="1:45" s="216" customFormat="1" ht="26.25" customHeight="1" x14ac:dyDescent="0.3">
      <c r="A29" s="287" t="s">
        <v>219</v>
      </c>
      <c r="B29" s="288" t="s">
        <v>262</v>
      </c>
      <c r="C29" s="289" t="s">
        <v>277</v>
      </c>
      <c r="D29" s="191">
        <v>5</v>
      </c>
      <c r="E29" s="192">
        <f t="shared" si="7"/>
        <v>150</v>
      </c>
      <c r="F29" s="290">
        <f>G29+H29+I29</f>
        <v>64</v>
      </c>
      <c r="G29" s="191">
        <v>32</v>
      </c>
      <c r="H29" s="191"/>
      <c r="I29" s="191">
        <v>32</v>
      </c>
      <c r="J29" s="291">
        <f>E29-F29</f>
        <v>86</v>
      </c>
      <c r="K29" s="193"/>
      <c r="L29" s="194"/>
      <c r="M29" s="198"/>
      <c r="N29" s="199"/>
      <c r="O29" s="197">
        <v>2</v>
      </c>
      <c r="P29" s="194"/>
      <c r="Q29" s="195">
        <v>2</v>
      </c>
      <c r="R29" s="196">
        <v>5</v>
      </c>
      <c r="S29" s="193"/>
      <c r="T29" s="194"/>
      <c r="U29" s="198"/>
      <c r="V29" s="199"/>
      <c r="W29" s="193"/>
      <c r="X29" s="194"/>
      <c r="Y29" s="198"/>
      <c r="Z29" s="199"/>
      <c r="AA29" s="193"/>
      <c r="AB29" s="194"/>
      <c r="AC29" s="198"/>
      <c r="AD29" s="199"/>
      <c r="AE29" s="200"/>
      <c r="AF29" s="194"/>
      <c r="AG29" s="198"/>
      <c r="AH29" s="199"/>
      <c r="AI29" s="200"/>
      <c r="AJ29" s="194"/>
      <c r="AK29" s="198"/>
      <c r="AL29" s="199"/>
      <c r="AM29" s="193"/>
      <c r="AN29" s="194"/>
      <c r="AO29" s="198"/>
      <c r="AP29" s="199"/>
      <c r="AQ29" s="189">
        <v>2</v>
      </c>
      <c r="AR29" s="190"/>
      <c r="AS29" s="292"/>
    </row>
    <row r="30" spans="1:45" s="216" customFormat="1" ht="69.75" customHeight="1" thickBot="1" x14ac:dyDescent="0.35">
      <c r="A30" s="287" t="s">
        <v>219</v>
      </c>
      <c r="B30" s="288" t="s">
        <v>278</v>
      </c>
      <c r="C30" s="289" t="s">
        <v>220</v>
      </c>
      <c r="D30" s="191">
        <v>5</v>
      </c>
      <c r="E30" s="192">
        <f t="shared" ref="E30" si="8">D30*30</f>
        <v>150</v>
      </c>
      <c r="F30" s="290">
        <f>G30+H30+I30</f>
        <v>64</v>
      </c>
      <c r="G30" s="191">
        <v>32</v>
      </c>
      <c r="H30" s="191">
        <v>16</v>
      </c>
      <c r="I30" s="191">
        <v>16</v>
      </c>
      <c r="J30" s="291">
        <f>E30-F30</f>
        <v>86</v>
      </c>
      <c r="K30" s="197">
        <v>2</v>
      </c>
      <c r="L30" s="194">
        <v>1</v>
      </c>
      <c r="M30" s="195">
        <v>1</v>
      </c>
      <c r="N30" s="196">
        <v>5</v>
      </c>
      <c r="O30" s="197"/>
      <c r="P30" s="194"/>
      <c r="Q30" s="195"/>
      <c r="R30" s="196"/>
      <c r="S30" s="193"/>
      <c r="T30" s="194"/>
      <c r="U30" s="198"/>
      <c r="V30" s="199"/>
      <c r="W30" s="193"/>
      <c r="X30" s="194"/>
      <c r="Y30" s="198"/>
      <c r="Z30" s="199"/>
      <c r="AA30" s="193"/>
      <c r="AB30" s="194"/>
      <c r="AC30" s="198"/>
      <c r="AD30" s="199"/>
      <c r="AE30" s="200"/>
      <c r="AF30" s="194"/>
      <c r="AG30" s="198"/>
      <c r="AH30" s="199"/>
      <c r="AI30" s="200"/>
      <c r="AJ30" s="194"/>
      <c r="AK30" s="198"/>
      <c r="AL30" s="199"/>
      <c r="AM30" s="193"/>
      <c r="AN30" s="194"/>
      <c r="AO30" s="198"/>
      <c r="AP30" s="199"/>
      <c r="AQ30" s="211">
        <v>1</v>
      </c>
      <c r="AR30" s="190"/>
      <c r="AS30" s="292"/>
    </row>
    <row r="31" spans="1:45" s="217" customFormat="1" ht="29.25" customHeight="1" thickBot="1" x14ac:dyDescent="0.35">
      <c r="A31" s="214"/>
      <c r="B31" s="236" t="s">
        <v>206</v>
      </c>
      <c r="C31" s="316"/>
      <c r="D31" s="206">
        <v>5</v>
      </c>
      <c r="E31" s="207">
        <f>E32*1</f>
        <v>150</v>
      </c>
      <c r="F31" s="317"/>
      <c r="G31" s="318"/>
      <c r="H31" s="319"/>
      <c r="I31" s="319"/>
      <c r="J31" s="320"/>
      <c r="K31" s="623">
        <f>SUM(K33:M34)</f>
        <v>0</v>
      </c>
      <c r="L31" s="614"/>
      <c r="M31" s="615"/>
      <c r="N31" s="136">
        <f>SUM(N33)</f>
        <v>0</v>
      </c>
      <c r="O31" s="623">
        <f>SUM(O32:Q34)</f>
        <v>0</v>
      </c>
      <c r="P31" s="614"/>
      <c r="Q31" s="615"/>
      <c r="R31" s="215">
        <f>SUM(R32)</f>
        <v>0</v>
      </c>
      <c r="S31" s="730">
        <f>SUM(S32:U34)</f>
        <v>4</v>
      </c>
      <c r="T31" s="731"/>
      <c r="U31" s="732"/>
      <c r="V31" s="207">
        <f>SUM(V32)</f>
        <v>5</v>
      </c>
      <c r="W31" s="730">
        <f>SUM(W33:Y34)</f>
        <v>0</v>
      </c>
      <c r="X31" s="731"/>
      <c r="Y31" s="732"/>
      <c r="Z31" s="207">
        <f>SUM(Z33)</f>
        <v>0</v>
      </c>
      <c r="AA31" s="730">
        <f>SUM(AA33:AC34)</f>
        <v>0</v>
      </c>
      <c r="AB31" s="731"/>
      <c r="AC31" s="732"/>
      <c r="AD31" s="207">
        <f>SUM(AD33)</f>
        <v>0</v>
      </c>
      <c r="AE31" s="623">
        <f>SUM(AE33:AG34)</f>
        <v>0</v>
      </c>
      <c r="AF31" s="614"/>
      <c r="AG31" s="615"/>
      <c r="AH31" s="207">
        <f>SUM(AH33)</f>
        <v>0</v>
      </c>
      <c r="AI31" s="623">
        <f>SUM(AI33:AK34)</f>
        <v>0</v>
      </c>
      <c r="AJ31" s="614"/>
      <c r="AK31" s="615"/>
      <c r="AL31" s="207">
        <f>SUM(AL33)</f>
        <v>0</v>
      </c>
      <c r="AM31" s="730">
        <f>SUM(AM33:AO34)</f>
        <v>0</v>
      </c>
      <c r="AN31" s="731"/>
      <c r="AO31" s="732"/>
      <c r="AP31" s="205">
        <f>SUM(AP33)</f>
        <v>0</v>
      </c>
      <c r="AQ31" s="321"/>
      <c r="AR31" s="322"/>
      <c r="AS31" s="323"/>
    </row>
    <row r="32" spans="1:45" s="217" customFormat="1" ht="0.75" customHeight="1" x14ac:dyDescent="0.3">
      <c r="A32" s="218"/>
      <c r="B32" s="314"/>
      <c r="C32" s="315"/>
      <c r="D32" s="736">
        <v>5</v>
      </c>
      <c r="E32" s="686">
        <f>D32*30</f>
        <v>150</v>
      </c>
      <c r="F32" s="726">
        <f>SUM(G32:I34)</f>
        <v>64</v>
      </c>
      <c r="G32" s="694">
        <v>32</v>
      </c>
      <c r="H32" s="711"/>
      <c r="I32" s="694">
        <v>32</v>
      </c>
      <c r="J32" s="696">
        <f>E32-F32</f>
        <v>86</v>
      </c>
      <c r="K32" s="716"/>
      <c r="L32" s="717"/>
      <c r="M32" s="718"/>
      <c r="N32" s="735"/>
      <c r="O32" s="719"/>
      <c r="P32" s="711"/>
      <c r="Q32" s="718"/>
      <c r="R32" s="715"/>
      <c r="S32" s="719">
        <v>2</v>
      </c>
      <c r="T32" s="711"/>
      <c r="U32" s="718">
        <v>2</v>
      </c>
      <c r="V32" s="715">
        <v>5</v>
      </c>
      <c r="W32" s="713"/>
      <c r="X32" s="733"/>
      <c r="Y32" s="721"/>
      <c r="Z32" s="699"/>
      <c r="AA32" s="713"/>
      <c r="AB32" s="733"/>
      <c r="AC32" s="721"/>
      <c r="AD32" s="699"/>
      <c r="AE32" s="719"/>
      <c r="AF32" s="711"/>
      <c r="AG32" s="712"/>
      <c r="AH32" s="699"/>
      <c r="AI32" s="719"/>
      <c r="AJ32" s="711"/>
      <c r="AK32" s="712"/>
      <c r="AL32" s="699"/>
      <c r="AM32" s="713"/>
      <c r="AN32" s="733"/>
      <c r="AO32" s="721"/>
      <c r="AP32" s="682"/>
      <c r="AQ32" s="686">
        <v>3</v>
      </c>
      <c r="AR32" s="704"/>
      <c r="AS32" s="681"/>
    </row>
    <row r="33" spans="1:46" s="216" customFormat="1" ht="57.75" customHeight="1" x14ac:dyDescent="0.3">
      <c r="A33" s="426" t="s">
        <v>162</v>
      </c>
      <c r="B33" s="421" t="s">
        <v>313</v>
      </c>
      <c r="C33" s="219" t="s">
        <v>279</v>
      </c>
      <c r="D33" s="736"/>
      <c r="E33" s="686"/>
      <c r="F33" s="726"/>
      <c r="G33" s="694"/>
      <c r="H33" s="711"/>
      <c r="I33" s="694"/>
      <c r="J33" s="696"/>
      <c r="K33" s="716"/>
      <c r="L33" s="717"/>
      <c r="M33" s="718"/>
      <c r="N33" s="735"/>
      <c r="O33" s="719"/>
      <c r="P33" s="711"/>
      <c r="Q33" s="718"/>
      <c r="R33" s="715"/>
      <c r="S33" s="719"/>
      <c r="T33" s="711"/>
      <c r="U33" s="718"/>
      <c r="V33" s="715"/>
      <c r="W33" s="713"/>
      <c r="X33" s="733"/>
      <c r="Y33" s="721"/>
      <c r="Z33" s="699"/>
      <c r="AA33" s="713"/>
      <c r="AB33" s="733"/>
      <c r="AC33" s="721"/>
      <c r="AD33" s="699"/>
      <c r="AE33" s="719"/>
      <c r="AF33" s="711"/>
      <c r="AG33" s="712"/>
      <c r="AH33" s="699"/>
      <c r="AI33" s="719"/>
      <c r="AJ33" s="711"/>
      <c r="AK33" s="712"/>
      <c r="AL33" s="699"/>
      <c r="AM33" s="713"/>
      <c r="AN33" s="733"/>
      <c r="AO33" s="721"/>
      <c r="AP33" s="682"/>
      <c r="AQ33" s="686"/>
      <c r="AR33" s="704"/>
      <c r="AS33" s="681"/>
    </row>
    <row r="34" spans="1:46" s="217" customFormat="1" ht="57.75" customHeight="1" thickBot="1" x14ac:dyDescent="0.35">
      <c r="A34" s="426" t="s">
        <v>182</v>
      </c>
      <c r="B34" s="480" t="s">
        <v>314</v>
      </c>
      <c r="C34" s="219" t="s">
        <v>279</v>
      </c>
      <c r="D34" s="736"/>
      <c r="E34" s="686"/>
      <c r="F34" s="726"/>
      <c r="G34" s="694"/>
      <c r="H34" s="711"/>
      <c r="I34" s="694"/>
      <c r="J34" s="696"/>
      <c r="K34" s="716"/>
      <c r="L34" s="717"/>
      <c r="M34" s="718"/>
      <c r="N34" s="735"/>
      <c r="O34" s="719"/>
      <c r="P34" s="711"/>
      <c r="Q34" s="718"/>
      <c r="R34" s="715"/>
      <c r="S34" s="719"/>
      <c r="T34" s="711"/>
      <c r="U34" s="718"/>
      <c r="V34" s="715"/>
      <c r="W34" s="713"/>
      <c r="X34" s="733"/>
      <c r="Y34" s="721"/>
      <c r="Z34" s="699"/>
      <c r="AA34" s="713"/>
      <c r="AB34" s="733"/>
      <c r="AC34" s="721"/>
      <c r="AD34" s="699"/>
      <c r="AE34" s="719"/>
      <c r="AF34" s="711"/>
      <c r="AG34" s="712"/>
      <c r="AH34" s="699"/>
      <c r="AI34" s="719"/>
      <c r="AJ34" s="711"/>
      <c r="AK34" s="712"/>
      <c r="AL34" s="699"/>
      <c r="AM34" s="713"/>
      <c r="AN34" s="733"/>
      <c r="AO34" s="721"/>
      <c r="AP34" s="682"/>
      <c r="AQ34" s="686"/>
      <c r="AR34" s="704"/>
      <c r="AS34" s="681"/>
    </row>
    <row r="35" spans="1:46" s="274" customFormat="1" ht="23.25" customHeight="1" thickBot="1" x14ac:dyDescent="0.35">
      <c r="A35" s="139" t="s">
        <v>156</v>
      </c>
      <c r="B35" s="630" t="s">
        <v>55</v>
      </c>
      <c r="C35" s="631"/>
      <c r="D35" s="631"/>
      <c r="E35" s="631"/>
      <c r="F35" s="631"/>
      <c r="G35" s="631"/>
      <c r="H35" s="631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631"/>
      <c r="U35" s="631"/>
      <c r="V35" s="631"/>
      <c r="W35" s="631"/>
      <c r="X35" s="631"/>
      <c r="Y35" s="631"/>
      <c r="Z35" s="631"/>
      <c r="AA35" s="631"/>
      <c r="AB35" s="631"/>
      <c r="AC35" s="631"/>
      <c r="AD35" s="631"/>
      <c r="AE35" s="631"/>
      <c r="AF35" s="631"/>
      <c r="AG35" s="631"/>
      <c r="AH35" s="631"/>
      <c r="AI35" s="631"/>
      <c r="AJ35" s="631"/>
      <c r="AK35" s="631"/>
      <c r="AL35" s="631"/>
      <c r="AM35" s="631"/>
      <c r="AN35" s="631"/>
      <c r="AO35" s="631"/>
      <c r="AP35" s="631"/>
      <c r="AQ35" s="631"/>
      <c r="AR35" s="631"/>
      <c r="AS35" s="632"/>
    </row>
    <row r="36" spans="1:46" s="216" customFormat="1" ht="19.5" customHeight="1" thickBot="1" x14ac:dyDescent="0.35">
      <c r="A36" s="767" t="s">
        <v>140</v>
      </c>
      <c r="B36" s="768"/>
      <c r="C36" s="316"/>
      <c r="D36" s="207">
        <f>D37+D50</f>
        <v>105</v>
      </c>
      <c r="E36" s="205">
        <f>E37+E50</f>
        <v>3150</v>
      </c>
      <c r="F36" s="205"/>
      <c r="G36" s="213"/>
      <c r="H36" s="205"/>
      <c r="I36" s="213"/>
      <c r="J36" s="205"/>
      <c r="K36" s="730">
        <f>K37+K50</f>
        <v>0</v>
      </c>
      <c r="L36" s="731"/>
      <c r="M36" s="732"/>
      <c r="N36" s="205">
        <f>N37+N50</f>
        <v>0</v>
      </c>
      <c r="O36" s="730">
        <f>O37+O50</f>
        <v>4</v>
      </c>
      <c r="P36" s="731"/>
      <c r="Q36" s="732"/>
      <c r="R36" s="325">
        <f>R37+R50</f>
        <v>5</v>
      </c>
      <c r="S36" s="730">
        <f>S37+S50</f>
        <v>16</v>
      </c>
      <c r="T36" s="731"/>
      <c r="U36" s="732"/>
      <c r="V36" s="205">
        <f>V37+V50</f>
        <v>20</v>
      </c>
      <c r="W36" s="730">
        <f>W37+W50</f>
        <v>8</v>
      </c>
      <c r="X36" s="731"/>
      <c r="Y36" s="732"/>
      <c r="Z36" s="205">
        <f>Z37+Z50</f>
        <v>10</v>
      </c>
      <c r="AA36" s="730">
        <f>AA37+AA50</f>
        <v>16</v>
      </c>
      <c r="AB36" s="731"/>
      <c r="AC36" s="732"/>
      <c r="AD36" s="205">
        <f>AD37+AD50</f>
        <v>20</v>
      </c>
      <c r="AE36" s="730">
        <f>AE37+AE50</f>
        <v>16</v>
      </c>
      <c r="AF36" s="731"/>
      <c r="AG36" s="732"/>
      <c r="AH36" s="205">
        <f>AH37+AH50</f>
        <v>20</v>
      </c>
      <c r="AI36" s="730">
        <f>AI37+AI50</f>
        <v>24</v>
      </c>
      <c r="AJ36" s="731"/>
      <c r="AK36" s="732"/>
      <c r="AL36" s="205">
        <f>AL37+AL50</f>
        <v>30</v>
      </c>
      <c r="AM36" s="730">
        <f>AM37+AM50</f>
        <v>0</v>
      </c>
      <c r="AN36" s="731"/>
      <c r="AO36" s="732"/>
      <c r="AP36" s="205">
        <f>AP37+AP50</f>
        <v>0</v>
      </c>
      <c r="AQ36" s="138"/>
      <c r="AR36" s="203"/>
      <c r="AS36" s="138"/>
    </row>
    <row r="37" spans="1:46" s="217" customFormat="1" ht="50.25" customHeight="1" thickBot="1" x14ac:dyDescent="0.35">
      <c r="A37" s="214"/>
      <c r="B37" s="411" t="s">
        <v>49</v>
      </c>
      <c r="C37" s="316"/>
      <c r="D37" s="212">
        <f>SUM(D38:D49)</f>
        <v>75</v>
      </c>
      <c r="E37" s="212">
        <f>SUM(E38:E49)</f>
        <v>2250</v>
      </c>
      <c r="F37" s="212"/>
      <c r="G37" s="212"/>
      <c r="H37" s="212"/>
      <c r="I37" s="212"/>
      <c r="J37" s="212"/>
      <c r="K37" s="730">
        <f>SUM(K38:M49)</f>
        <v>0</v>
      </c>
      <c r="L37" s="731"/>
      <c r="M37" s="732"/>
      <c r="N37" s="205">
        <f>SUM(N38:N49)</f>
        <v>0</v>
      </c>
      <c r="O37" s="730">
        <f>SUM(O38:Q49)</f>
        <v>4</v>
      </c>
      <c r="P37" s="731"/>
      <c r="Q37" s="732"/>
      <c r="R37" s="325">
        <f>SUM(R38:R49)</f>
        <v>5</v>
      </c>
      <c r="S37" s="730">
        <f>SUM(S38:U49)</f>
        <v>16</v>
      </c>
      <c r="T37" s="731"/>
      <c r="U37" s="732"/>
      <c r="V37" s="205">
        <f>SUM(V38:V49)</f>
        <v>20</v>
      </c>
      <c r="W37" s="730">
        <f>SUM(W38:Y49)</f>
        <v>8</v>
      </c>
      <c r="X37" s="731"/>
      <c r="Y37" s="732"/>
      <c r="Z37" s="205">
        <f>SUM(Z38:Z49)</f>
        <v>10</v>
      </c>
      <c r="AA37" s="730">
        <f>SUM(AA38:AC49)</f>
        <v>16</v>
      </c>
      <c r="AB37" s="731"/>
      <c r="AC37" s="732"/>
      <c r="AD37" s="205">
        <f>SUM(AD38:AD49)</f>
        <v>20</v>
      </c>
      <c r="AE37" s="730">
        <f>SUM(AE38:AG49)</f>
        <v>12</v>
      </c>
      <c r="AF37" s="731"/>
      <c r="AG37" s="732"/>
      <c r="AH37" s="205">
        <f>SUM(AH38:AH49)</f>
        <v>15</v>
      </c>
      <c r="AI37" s="730">
        <f>SUM(AI38:AK49)</f>
        <v>4</v>
      </c>
      <c r="AJ37" s="731"/>
      <c r="AK37" s="732"/>
      <c r="AL37" s="205">
        <f>SUM(AL38:AL49)</f>
        <v>5</v>
      </c>
      <c r="AM37" s="730">
        <f>SUM(AM38:AO49)</f>
        <v>0</v>
      </c>
      <c r="AN37" s="731"/>
      <c r="AO37" s="732"/>
      <c r="AP37" s="205">
        <f>SUM(AP38:AP49)</f>
        <v>0</v>
      </c>
      <c r="AQ37" s="202"/>
      <c r="AR37" s="134"/>
      <c r="AS37" s="138"/>
    </row>
    <row r="38" spans="1:46" s="217" customFormat="1" ht="51" customHeight="1" x14ac:dyDescent="0.3">
      <c r="A38" s="166" t="s">
        <v>163</v>
      </c>
      <c r="B38" s="465" t="s">
        <v>285</v>
      </c>
      <c r="C38" s="219" t="s">
        <v>279</v>
      </c>
      <c r="D38" s="165">
        <v>10</v>
      </c>
      <c r="E38" s="467">
        <f>D38*30</f>
        <v>300</v>
      </c>
      <c r="F38" s="280">
        <f>G38+H38+I38</f>
        <v>128</v>
      </c>
      <c r="G38" s="364">
        <v>64</v>
      </c>
      <c r="H38" s="365">
        <v>32</v>
      </c>
      <c r="I38" s="364">
        <v>32</v>
      </c>
      <c r="J38" s="364">
        <f>E38-F38</f>
        <v>172</v>
      </c>
      <c r="K38" s="475"/>
      <c r="L38" s="468"/>
      <c r="M38" s="469"/>
      <c r="N38" s="167"/>
      <c r="O38" s="331">
        <v>2</v>
      </c>
      <c r="P38" s="468">
        <v>1</v>
      </c>
      <c r="Q38" s="329">
        <v>1</v>
      </c>
      <c r="R38" s="476">
        <v>5</v>
      </c>
      <c r="S38" s="331">
        <v>2</v>
      </c>
      <c r="T38" s="468">
        <v>1</v>
      </c>
      <c r="U38" s="329">
        <v>1</v>
      </c>
      <c r="V38" s="308">
        <v>5</v>
      </c>
      <c r="W38" s="328"/>
      <c r="X38" s="468"/>
      <c r="Y38" s="329"/>
      <c r="Z38" s="470"/>
      <c r="AA38" s="328"/>
      <c r="AB38" s="468"/>
      <c r="AC38" s="329"/>
      <c r="AD38" s="470"/>
      <c r="AE38" s="475"/>
      <c r="AF38" s="468"/>
      <c r="AG38" s="332"/>
      <c r="AH38" s="470"/>
      <c r="AI38" s="475"/>
      <c r="AJ38" s="468"/>
      <c r="AK38" s="329"/>
      <c r="AL38" s="470"/>
      <c r="AM38" s="328"/>
      <c r="AN38" s="472"/>
      <c r="AO38" s="329"/>
      <c r="AP38" s="473"/>
      <c r="AQ38" s="474">
        <v>2.2999999999999998</v>
      </c>
      <c r="AR38" s="165"/>
      <c r="AS38" s="467"/>
    </row>
    <row r="39" spans="1:46" s="217" customFormat="1" ht="51" customHeight="1" x14ac:dyDescent="0.3">
      <c r="A39" s="166" t="s">
        <v>183</v>
      </c>
      <c r="B39" s="465" t="s">
        <v>282</v>
      </c>
      <c r="C39" s="185" t="s">
        <v>279</v>
      </c>
      <c r="D39" s="513">
        <v>10</v>
      </c>
      <c r="E39" s="487">
        <f t="shared" ref="E39:E42" si="9">D39*30</f>
        <v>300</v>
      </c>
      <c r="F39" s="515">
        <f t="shared" ref="F39:F42" si="10">G39+H39+I39</f>
        <v>128</v>
      </c>
      <c r="G39" s="487">
        <v>64</v>
      </c>
      <c r="H39" s="515">
        <v>32</v>
      </c>
      <c r="I39" s="487">
        <v>32</v>
      </c>
      <c r="J39" s="487">
        <f t="shared" ref="J39:J42" si="11">E39-F39</f>
        <v>172</v>
      </c>
      <c r="K39" s="511"/>
      <c r="L39" s="505"/>
      <c r="M39" s="506"/>
      <c r="N39" s="492"/>
      <c r="O39" s="507"/>
      <c r="P39" s="485"/>
      <c r="Q39" s="508"/>
      <c r="R39" s="495"/>
      <c r="S39" s="484">
        <v>2</v>
      </c>
      <c r="T39" s="485">
        <v>1</v>
      </c>
      <c r="U39" s="486">
        <v>1</v>
      </c>
      <c r="V39" s="488">
        <v>5</v>
      </c>
      <c r="W39" s="484">
        <v>2</v>
      </c>
      <c r="X39" s="485">
        <v>1</v>
      </c>
      <c r="Y39" s="486">
        <v>1</v>
      </c>
      <c r="Z39" s="488">
        <v>5</v>
      </c>
      <c r="AA39" s="301"/>
      <c r="AB39" s="304"/>
      <c r="AC39" s="306"/>
      <c r="AD39" s="308"/>
      <c r="AE39" s="303"/>
      <c r="AF39" s="304"/>
      <c r="AG39" s="309"/>
      <c r="AH39" s="308"/>
      <c r="AI39" s="303"/>
      <c r="AJ39" s="304"/>
      <c r="AK39" s="306"/>
      <c r="AL39" s="308"/>
      <c r="AM39" s="301"/>
      <c r="AN39" s="159"/>
      <c r="AO39" s="306"/>
      <c r="AP39" s="310"/>
      <c r="AQ39" s="474">
        <v>3.4</v>
      </c>
      <c r="AR39" s="182"/>
      <c r="AS39" s="179"/>
    </row>
    <row r="40" spans="1:46" s="145" customFormat="1" ht="29.25" customHeight="1" x14ac:dyDescent="0.3">
      <c r="A40" s="166" t="s">
        <v>184</v>
      </c>
      <c r="B40" s="188" t="s">
        <v>283</v>
      </c>
      <c r="C40" s="185" t="s">
        <v>280</v>
      </c>
      <c r="D40" s="513">
        <v>5</v>
      </c>
      <c r="E40" s="516">
        <f t="shared" si="9"/>
        <v>150</v>
      </c>
      <c r="F40" s="517">
        <f t="shared" si="10"/>
        <v>64</v>
      </c>
      <c r="G40" s="487">
        <v>32</v>
      </c>
      <c r="H40" s="515">
        <v>32</v>
      </c>
      <c r="I40" s="487"/>
      <c r="J40" s="487">
        <f t="shared" si="11"/>
        <v>86</v>
      </c>
      <c r="K40" s="510"/>
      <c r="L40" s="502"/>
      <c r="M40" s="509"/>
      <c r="N40" s="495"/>
      <c r="O40" s="510"/>
      <c r="P40" s="502"/>
      <c r="Q40" s="486"/>
      <c r="R40" s="500"/>
      <c r="S40" s="484">
        <v>2</v>
      </c>
      <c r="T40" s="502">
        <v>2</v>
      </c>
      <c r="U40" s="486"/>
      <c r="V40" s="503">
        <v>5</v>
      </c>
      <c r="W40" s="484"/>
      <c r="X40" s="502"/>
      <c r="Y40" s="486"/>
      <c r="Z40" s="501"/>
      <c r="AA40" s="484"/>
      <c r="AB40" s="502"/>
      <c r="AC40" s="486"/>
      <c r="AD40" s="501"/>
      <c r="AE40" s="507"/>
      <c r="AF40" s="502"/>
      <c r="AG40" s="512"/>
      <c r="AH40" s="501"/>
      <c r="AI40" s="507"/>
      <c r="AJ40" s="502"/>
      <c r="AK40" s="486"/>
      <c r="AL40" s="501"/>
      <c r="AM40" s="484"/>
      <c r="AN40" s="485"/>
      <c r="AO40" s="486"/>
      <c r="AP40" s="488"/>
      <c r="AQ40" s="311">
        <v>3</v>
      </c>
      <c r="AR40" s="513"/>
      <c r="AS40" s="514"/>
      <c r="AT40" s="479"/>
    </row>
    <row r="41" spans="1:46" s="217" customFormat="1" ht="90" customHeight="1" x14ac:dyDescent="0.3">
      <c r="A41" s="166" t="s">
        <v>185</v>
      </c>
      <c r="B41" s="480" t="s">
        <v>281</v>
      </c>
      <c r="C41" s="185" t="s">
        <v>279</v>
      </c>
      <c r="D41" s="489">
        <v>10</v>
      </c>
      <c r="E41" s="179">
        <f t="shared" si="9"/>
        <v>300</v>
      </c>
      <c r="F41" s="285">
        <f t="shared" si="10"/>
        <v>128</v>
      </c>
      <c r="G41" s="179">
        <v>64</v>
      </c>
      <c r="H41" s="180">
        <v>32</v>
      </c>
      <c r="I41" s="179">
        <v>32</v>
      </c>
      <c r="J41" s="179">
        <f t="shared" si="11"/>
        <v>172</v>
      </c>
      <c r="K41" s="303"/>
      <c r="L41" s="304"/>
      <c r="M41" s="302"/>
      <c r="N41" s="171"/>
      <c r="O41" s="305"/>
      <c r="P41" s="304"/>
      <c r="Q41" s="306"/>
      <c r="R41" s="307"/>
      <c r="S41" s="301">
        <v>2</v>
      </c>
      <c r="T41" s="159">
        <v>1</v>
      </c>
      <c r="U41" s="306">
        <v>1</v>
      </c>
      <c r="V41" s="310">
        <v>5</v>
      </c>
      <c r="W41" s="301">
        <v>2</v>
      </c>
      <c r="X41" s="159">
        <v>1</v>
      </c>
      <c r="Y41" s="306">
        <v>1</v>
      </c>
      <c r="Z41" s="310">
        <v>5</v>
      </c>
      <c r="AA41" s="301"/>
      <c r="AB41" s="304"/>
      <c r="AC41" s="306"/>
      <c r="AD41" s="308"/>
      <c r="AE41" s="303"/>
      <c r="AF41" s="304"/>
      <c r="AG41" s="309"/>
      <c r="AH41" s="308"/>
      <c r="AI41" s="303"/>
      <c r="AJ41" s="304"/>
      <c r="AK41" s="306"/>
      <c r="AL41" s="308"/>
      <c r="AM41" s="301"/>
      <c r="AN41" s="159"/>
      <c r="AO41" s="306"/>
      <c r="AP41" s="310"/>
      <c r="AQ41" s="474">
        <v>3.4</v>
      </c>
      <c r="AR41" s="182"/>
      <c r="AS41" s="179"/>
    </row>
    <row r="42" spans="1:46" s="217" customFormat="1" ht="34.5" customHeight="1" x14ac:dyDescent="0.3">
      <c r="A42" s="166" t="s">
        <v>186</v>
      </c>
      <c r="B42" s="465" t="s">
        <v>294</v>
      </c>
      <c r="C42" s="185" t="s">
        <v>279</v>
      </c>
      <c r="D42" s="285">
        <v>5</v>
      </c>
      <c r="E42" s="179">
        <f t="shared" si="9"/>
        <v>150</v>
      </c>
      <c r="F42" s="285">
        <f t="shared" si="10"/>
        <v>64</v>
      </c>
      <c r="G42" s="179">
        <v>32</v>
      </c>
      <c r="H42" s="180">
        <v>16</v>
      </c>
      <c r="I42" s="179">
        <v>16</v>
      </c>
      <c r="J42" s="179">
        <f t="shared" si="11"/>
        <v>86</v>
      </c>
      <c r="K42" s="523"/>
      <c r="L42" s="490"/>
      <c r="M42" s="491"/>
      <c r="N42" s="492"/>
      <c r="O42" s="520"/>
      <c r="P42" s="521"/>
      <c r="Q42" s="522"/>
      <c r="R42" s="500"/>
      <c r="S42" s="523"/>
      <c r="T42" s="490"/>
      <c r="U42" s="524"/>
      <c r="V42" s="492"/>
      <c r="W42" s="523"/>
      <c r="X42" s="490"/>
      <c r="Y42" s="524"/>
      <c r="Z42" s="492"/>
      <c r="AA42" s="534">
        <v>2</v>
      </c>
      <c r="AB42" s="505">
        <v>1</v>
      </c>
      <c r="AC42" s="533">
        <v>1</v>
      </c>
      <c r="AD42" s="529">
        <v>5</v>
      </c>
      <c r="AE42" s="303"/>
      <c r="AF42" s="304"/>
      <c r="AG42" s="309"/>
      <c r="AH42" s="308"/>
      <c r="AI42" s="303"/>
      <c r="AJ42" s="304"/>
      <c r="AK42" s="306"/>
      <c r="AL42" s="308"/>
      <c r="AM42" s="301"/>
      <c r="AN42" s="159"/>
      <c r="AO42" s="306"/>
      <c r="AP42" s="310"/>
      <c r="AQ42" s="474">
        <v>5</v>
      </c>
      <c r="AR42" s="182"/>
      <c r="AS42" s="179"/>
    </row>
    <row r="43" spans="1:46" s="217" customFormat="1" ht="73.5" customHeight="1" x14ac:dyDescent="0.3">
      <c r="A43" s="166" t="s">
        <v>187</v>
      </c>
      <c r="B43" s="465" t="s">
        <v>295</v>
      </c>
      <c r="C43" s="185" t="s">
        <v>279</v>
      </c>
      <c r="D43" s="285">
        <v>5</v>
      </c>
      <c r="E43" s="179">
        <f>D43*30</f>
        <v>150</v>
      </c>
      <c r="F43" s="285">
        <f>G43+H43+I43</f>
        <v>64</v>
      </c>
      <c r="G43" s="179">
        <v>32</v>
      </c>
      <c r="H43" s="180">
        <v>32</v>
      </c>
      <c r="I43" s="179"/>
      <c r="J43" s="179">
        <f>E43-F43</f>
        <v>86</v>
      </c>
      <c r="K43" s="523"/>
      <c r="L43" s="490"/>
      <c r="M43" s="491"/>
      <c r="N43" s="492"/>
      <c r="O43" s="520"/>
      <c r="P43" s="521"/>
      <c r="Q43" s="522"/>
      <c r="R43" s="500"/>
      <c r="S43" s="523"/>
      <c r="T43" s="490"/>
      <c r="U43" s="524"/>
      <c r="V43" s="492"/>
      <c r="W43" s="523"/>
      <c r="X43" s="490"/>
      <c r="Y43" s="524"/>
      <c r="Z43" s="492"/>
      <c r="AA43" s="534">
        <v>2</v>
      </c>
      <c r="AB43" s="505">
        <v>2</v>
      </c>
      <c r="AC43" s="533"/>
      <c r="AD43" s="529">
        <v>5</v>
      </c>
      <c r="AE43" s="303"/>
      <c r="AF43" s="304"/>
      <c r="AG43" s="309"/>
      <c r="AH43" s="308"/>
      <c r="AI43" s="303"/>
      <c r="AJ43" s="304"/>
      <c r="AK43" s="306"/>
      <c r="AL43" s="308"/>
      <c r="AM43" s="301"/>
      <c r="AN43" s="159"/>
      <c r="AO43" s="306"/>
      <c r="AP43" s="310"/>
      <c r="AQ43" s="474">
        <v>5</v>
      </c>
      <c r="AR43" s="182"/>
      <c r="AS43" s="179"/>
    </row>
    <row r="44" spans="1:46" s="217" customFormat="1" ht="48.75" customHeight="1" x14ac:dyDescent="0.3">
      <c r="A44" s="166" t="s">
        <v>188</v>
      </c>
      <c r="B44" s="537" t="s">
        <v>297</v>
      </c>
      <c r="C44" s="185" t="s">
        <v>279</v>
      </c>
      <c r="D44" s="165">
        <v>5</v>
      </c>
      <c r="E44" s="541">
        <f t="shared" ref="E44:E45" si="12">D44*30</f>
        <v>150</v>
      </c>
      <c r="F44" s="280">
        <f>G44+H44+I44</f>
        <v>64</v>
      </c>
      <c r="G44" s="467">
        <v>16</v>
      </c>
      <c r="H44" s="477">
        <v>32</v>
      </c>
      <c r="I44" s="467">
        <v>16</v>
      </c>
      <c r="J44" s="467">
        <f>E44-F44</f>
        <v>86</v>
      </c>
      <c r="K44" s="538"/>
      <c r="L44" s="539"/>
      <c r="M44" s="540"/>
      <c r="N44" s="545"/>
      <c r="O44" s="538"/>
      <c r="P44" s="539"/>
      <c r="Q44" s="540"/>
      <c r="R44" s="545"/>
      <c r="S44" s="523"/>
      <c r="T44" s="539"/>
      <c r="U44" s="540"/>
      <c r="V44" s="546"/>
      <c r="W44" s="523"/>
      <c r="X44" s="539"/>
      <c r="Y44" s="540"/>
      <c r="Z44" s="546"/>
      <c r="AA44" s="534">
        <v>1</v>
      </c>
      <c r="AB44" s="542">
        <v>2</v>
      </c>
      <c r="AC44" s="543">
        <v>1</v>
      </c>
      <c r="AD44" s="544">
        <v>5</v>
      </c>
      <c r="AE44" s="303"/>
      <c r="AF44" s="304"/>
      <c r="AG44" s="309"/>
      <c r="AH44" s="308"/>
      <c r="AI44" s="303"/>
      <c r="AJ44" s="304"/>
      <c r="AK44" s="306"/>
      <c r="AL44" s="308"/>
      <c r="AM44" s="301"/>
      <c r="AN44" s="159"/>
      <c r="AO44" s="306"/>
      <c r="AP44" s="310"/>
      <c r="AQ44" s="474">
        <v>5</v>
      </c>
      <c r="AR44" s="182"/>
      <c r="AS44" s="179"/>
    </row>
    <row r="45" spans="1:46" s="217" customFormat="1" ht="62.25" customHeight="1" x14ac:dyDescent="0.3">
      <c r="A45" s="166" t="s">
        <v>189</v>
      </c>
      <c r="B45" s="480" t="s">
        <v>298</v>
      </c>
      <c r="C45" s="185" t="s">
        <v>292</v>
      </c>
      <c r="D45" s="182">
        <v>5</v>
      </c>
      <c r="E45" s="179">
        <f t="shared" si="12"/>
        <v>150</v>
      </c>
      <c r="F45" s="285">
        <f>G45+H45+I45</f>
        <v>64</v>
      </c>
      <c r="G45" s="179">
        <v>32</v>
      </c>
      <c r="H45" s="180">
        <v>16</v>
      </c>
      <c r="I45" s="179">
        <v>16</v>
      </c>
      <c r="J45" s="179">
        <f>E45-F45</f>
        <v>86</v>
      </c>
      <c r="K45" s="499"/>
      <c r="L45" s="497"/>
      <c r="M45" s="498"/>
      <c r="N45" s="495"/>
      <c r="O45" s="499"/>
      <c r="P45" s="497"/>
      <c r="Q45" s="483"/>
      <c r="R45" s="500"/>
      <c r="S45" s="493"/>
      <c r="T45" s="497"/>
      <c r="U45" s="498"/>
      <c r="V45" s="495"/>
      <c r="W45" s="493"/>
      <c r="X45" s="497"/>
      <c r="Y45" s="498"/>
      <c r="Z45" s="495"/>
      <c r="AA45" s="507">
        <v>2</v>
      </c>
      <c r="AB45" s="502">
        <v>1</v>
      </c>
      <c r="AC45" s="512">
        <v>1</v>
      </c>
      <c r="AD45" s="503">
        <v>5</v>
      </c>
      <c r="AE45" s="303"/>
      <c r="AF45" s="304"/>
      <c r="AG45" s="309"/>
      <c r="AH45" s="308"/>
      <c r="AI45" s="303"/>
      <c r="AJ45" s="304"/>
      <c r="AK45" s="309"/>
      <c r="AL45" s="308"/>
      <c r="AM45" s="301"/>
      <c r="AN45" s="159"/>
      <c r="AO45" s="306"/>
      <c r="AP45" s="310"/>
      <c r="AQ45" s="474">
        <v>5</v>
      </c>
      <c r="AR45" s="182"/>
      <c r="AS45" s="179"/>
    </row>
    <row r="46" spans="1:46" s="217" customFormat="1" ht="75.75" customHeight="1" x14ac:dyDescent="0.3">
      <c r="A46" s="166" t="s">
        <v>190</v>
      </c>
      <c r="B46" s="188" t="s">
        <v>296</v>
      </c>
      <c r="C46" s="185" t="s">
        <v>279</v>
      </c>
      <c r="D46" s="182">
        <v>5</v>
      </c>
      <c r="E46" s="516">
        <f>D46*30</f>
        <v>150</v>
      </c>
      <c r="F46" s="285">
        <f>G46+H46+I46</f>
        <v>64</v>
      </c>
      <c r="G46" s="179">
        <v>32</v>
      </c>
      <c r="H46" s="180"/>
      <c r="I46" s="179">
        <v>32</v>
      </c>
      <c r="J46" s="179">
        <f>E46-F46</f>
        <v>86</v>
      </c>
      <c r="K46" s="499"/>
      <c r="L46" s="497"/>
      <c r="M46" s="498"/>
      <c r="N46" s="495"/>
      <c r="O46" s="499"/>
      <c r="P46" s="497"/>
      <c r="Q46" s="483"/>
      <c r="R46" s="500"/>
      <c r="S46" s="493"/>
      <c r="T46" s="497"/>
      <c r="U46" s="536"/>
      <c r="V46" s="501"/>
      <c r="W46" s="493"/>
      <c r="X46" s="497"/>
      <c r="Y46" s="536"/>
      <c r="Z46" s="501"/>
      <c r="AA46" s="507"/>
      <c r="AB46" s="502"/>
      <c r="AC46" s="512"/>
      <c r="AD46" s="503"/>
      <c r="AE46" s="507">
        <v>2</v>
      </c>
      <c r="AF46" s="502"/>
      <c r="AG46" s="512">
        <v>2</v>
      </c>
      <c r="AH46" s="503">
        <v>5</v>
      </c>
      <c r="AI46" s="303"/>
      <c r="AJ46" s="304"/>
      <c r="AK46" s="306"/>
      <c r="AL46" s="308"/>
      <c r="AM46" s="301"/>
      <c r="AN46" s="159"/>
      <c r="AO46" s="306"/>
      <c r="AP46" s="310"/>
      <c r="AQ46" s="474">
        <v>6</v>
      </c>
      <c r="AR46" s="182"/>
      <c r="AS46" s="179"/>
    </row>
    <row r="47" spans="1:46" s="217" customFormat="1" ht="51" customHeight="1" x14ac:dyDescent="0.3">
      <c r="A47" s="166" t="s">
        <v>191</v>
      </c>
      <c r="B47" s="188" t="s">
        <v>299</v>
      </c>
      <c r="C47" s="185" t="s">
        <v>279</v>
      </c>
      <c r="D47" s="182">
        <v>5</v>
      </c>
      <c r="E47" s="516">
        <f t="shared" ref="E47:E49" si="13">D47*30</f>
        <v>150</v>
      </c>
      <c r="F47" s="285">
        <f t="shared" ref="F47" si="14">G47+H47+I47</f>
        <v>64</v>
      </c>
      <c r="G47" s="179">
        <v>32</v>
      </c>
      <c r="H47" s="180">
        <v>16</v>
      </c>
      <c r="I47" s="179">
        <v>16</v>
      </c>
      <c r="J47" s="179">
        <f t="shared" ref="J47" si="15">E47-F47</f>
        <v>86</v>
      </c>
      <c r="K47" s="499"/>
      <c r="L47" s="497"/>
      <c r="M47" s="498"/>
      <c r="N47" s="495"/>
      <c r="O47" s="499"/>
      <c r="P47" s="497"/>
      <c r="Q47" s="483"/>
      <c r="R47" s="500"/>
      <c r="S47" s="481"/>
      <c r="T47" s="497"/>
      <c r="U47" s="483"/>
      <c r="V47" s="501"/>
      <c r="W47" s="481"/>
      <c r="X47" s="497"/>
      <c r="Y47" s="483"/>
      <c r="Z47" s="501"/>
      <c r="AA47" s="481"/>
      <c r="AB47" s="497"/>
      <c r="AC47" s="483"/>
      <c r="AD47" s="501"/>
      <c r="AE47" s="534">
        <v>2</v>
      </c>
      <c r="AF47" s="542">
        <v>1</v>
      </c>
      <c r="AG47" s="543">
        <v>1</v>
      </c>
      <c r="AH47" s="544">
        <v>5</v>
      </c>
      <c r="AI47" s="303"/>
      <c r="AJ47" s="304"/>
      <c r="AK47" s="306"/>
      <c r="AL47" s="308"/>
      <c r="AM47" s="301"/>
      <c r="AN47" s="159"/>
      <c r="AO47" s="306"/>
      <c r="AP47" s="310"/>
      <c r="AQ47" s="474">
        <v>6</v>
      </c>
      <c r="AR47" s="182"/>
      <c r="AS47" s="179"/>
    </row>
    <row r="48" spans="1:46" s="217" customFormat="1" ht="69" customHeight="1" x14ac:dyDescent="0.3">
      <c r="A48" s="166" t="s">
        <v>192</v>
      </c>
      <c r="B48" s="480" t="s">
        <v>300</v>
      </c>
      <c r="C48" s="185" t="s">
        <v>279</v>
      </c>
      <c r="D48" s="182">
        <v>5</v>
      </c>
      <c r="E48" s="179">
        <f t="shared" si="13"/>
        <v>150</v>
      </c>
      <c r="F48" s="285">
        <f>G48+H48+I48</f>
        <v>64</v>
      </c>
      <c r="G48" s="179">
        <v>32</v>
      </c>
      <c r="H48" s="180">
        <v>32</v>
      </c>
      <c r="I48" s="179"/>
      <c r="J48" s="179">
        <f>E48-F48</f>
        <v>86</v>
      </c>
      <c r="K48" s="499"/>
      <c r="L48" s="497"/>
      <c r="M48" s="498"/>
      <c r="N48" s="495"/>
      <c r="O48" s="499"/>
      <c r="P48" s="497"/>
      <c r="Q48" s="483"/>
      <c r="R48" s="500"/>
      <c r="S48" s="493"/>
      <c r="T48" s="497"/>
      <c r="U48" s="498"/>
      <c r="V48" s="495"/>
      <c r="W48" s="493"/>
      <c r="X48" s="497"/>
      <c r="Y48" s="498"/>
      <c r="Z48" s="495"/>
      <c r="AA48" s="481"/>
      <c r="AB48" s="497"/>
      <c r="AC48" s="483"/>
      <c r="AD48" s="501"/>
      <c r="AE48" s="507">
        <v>2</v>
      </c>
      <c r="AF48" s="502">
        <v>2</v>
      </c>
      <c r="AG48" s="486"/>
      <c r="AH48" s="503">
        <v>5</v>
      </c>
      <c r="AI48" s="303"/>
      <c r="AJ48" s="304"/>
      <c r="AK48" s="306"/>
      <c r="AL48" s="308"/>
      <c r="AM48" s="301"/>
      <c r="AN48" s="159"/>
      <c r="AO48" s="306"/>
      <c r="AP48" s="310"/>
      <c r="AQ48" s="474">
        <v>6</v>
      </c>
      <c r="AR48" s="182"/>
      <c r="AS48" s="179"/>
    </row>
    <row r="49" spans="1:45" s="217" customFormat="1" ht="66" customHeight="1" thickBot="1" x14ac:dyDescent="0.35">
      <c r="A49" s="166" t="s">
        <v>193</v>
      </c>
      <c r="B49" s="480" t="s">
        <v>303</v>
      </c>
      <c r="C49" s="185" t="s">
        <v>293</v>
      </c>
      <c r="D49" s="180">
        <v>5</v>
      </c>
      <c r="E49" s="179">
        <f t="shared" si="13"/>
        <v>150</v>
      </c>
      <c r="F49" s="285">
        <f>G49+H49+I49</f>
        <v>64</v>
      </c>
      <c r="G49" s="179">
        <v>32</v>
      </c>
      <c r="H49" s="180"/>
      <c r="I49" s="179">
        <v>32</v>
      </c>
      <c r="J49" s="179">
        <f>E49-F49</f>
        <v>86</v>
      </c>
      <c r="K49" s="499"/>
      <c r="L49" s="482"/>
      <c r="M49" s="494"/>
      <c r="N49" s="495"/>
      <c r="O49" s="499"/>
      <c r="P49" s="482"/>
      <c r="Q49" s="536"/>
      <c r="R49" s="500"/>
      <c r="S49" s="481"/>
      <c r="T49" s="482"/>
      <c r="U49" s="483"/>
      <c r="V49" s="496"/>
      <c r="W49" s="481"/>
      <c r="X49" s="482"/>
      <c r="Y49" s="483"/>
      <c r="Z49" s="496"/>
      <c r="AA49" s="481"/>
      <c r="AB49" s="482"/>
      <c r="AC49" s="483"/>
      <c r="AD49" s="496"/>
      <c r="AE49" s="484"/>
      <c r="AF49" s="485"/>
      <c r="AG49" s="486"/>
      <c r="AH49" s="488"/>
      <c r="AI49" s="484">
        <v>2</v>
      </c>
      <c r="AJ49" s="485"/>
      <c r="AK49" s="486">
        <v>2</v>
      </c>
      <c r="AL49" s="488">
        <v>5</v>
      </c>
      <c r="AM49" s="301"/>
      <c r="AN49" s="159"/>
      <c r="AO49" s="306"/>
      <c r="AP49" s="310"/>
      <c r="AQ49" s="183">
        <v>7</v>
      </c>
      <c r="AR49" s="182"/>
      <c r="AS49" s="179"/>
    </row>
    <row r="50" spans="1:45" s="410" customFormat="1" ht="19.5" customHeight="1" thickBot="1" x14ac:dyDescent="0.35">
      <c r="A50" s="414"/>
      <c r="B50" s="236" t="s">
        <v>206</v>
      </c>
      <c r="C50" s="403"/>
      <c r="D50" s="404">
        <f>SUM(D51:D61)</f>
        <v>30</v>
      </c>
      <c r="E50" s="405">
        <f>SUM(E51:E61)</f>
        <v>900</v>
      </c>
      <c r="F50" s="405"/>
      <c r="G50" s="406"/>
      <c r="H50" s="405"/>
      <c r="I50" s="406"/>
      <c r="J50" s="405"/>
      <c r="K50" s="772">
        <f>SUM(K51:M61)</f>
        <v>0</v>
      </c>
      <c r="L50" s="773"/>
      <c r="M50" s="774"/>
      <c r="N50" s="407">
        <f>SUM(N51:N61)</f>
        <v>0</v>
      </c>
      <c r="O50" s="772">
        <f>SUM(O51:Q61)</f>
        <v>0</v>
      </c>
      <c r="P50" s="773"/>
      <c r="Q50" s="774"/>
      <c r="R50" s="408">
        <f>SUM(R51:R61)</f>
        <v>0</v>
      </c>
      <c r="S50" s="775">
        <f>SUM(S51:U61)</f>
        <v>0</v>
      </c>
      <c r="T50" s="776"/>
      <c r="U50" s="777"/>
      <c r="V50" s="409">
        <f>SUM(V51:V61)</f>
        <v>0</v>
      </c>
      <c r="W50" s="775">
        <f>SUM(W51:Y61)</f>
        <v>0</v>
      </c>
      <c r="X50" s="776"/>
      <c r="Y50" s="777"/>
      <c r="Z50" s="409">
        <f>SUM(Z51:Z61)</f>
        <v>0</v>
      </c>
      <c r="AA50" s="775">
        <f>SUM(AA51:AC61)</f>
        <v>0</v>
      </c>
      <c r="AB50" s="776"/>
      <c r="AC50" s="777"/>
      <c r="AD50" s="409">
        <f>SUM(AD51:AD61)</f>
        <v>0</v>
      </c>
      <c r="AE50" s="772">
        <f>SUM(AE51:AG61)</f>
        <v>4</v>
      </c>
      <c r="AF50" s="773"/>
      <c r="AG50" s="774"/>
      <c r="AH50" s="409">
        <f>SUM(AH51:AH61)</f>
        <v>5</v>
      </c>
      <c r="AI50" s="772">
        <f>SUM(AI51:AK61)</f>
        <v>20</v>
      </c>
      <c r="AJ50" s="773"/>
      <c r="AK50" s="774"/>
      <c r="AL50" s="409">
        <f>SUM(AL51:AL61)</f>
        <v>25</v>
      </c>
      <c r="AM50" s="775">
        <f>SUM(AM51:AO61)</f>
        <v>0</v>
      </c>
      <c r="AN50" s="776"/>
      <c r="AO50" s="777"/>
      <c r="AP50" s="405">
        <f>SUM(AP51:AP61)</f>
        <v>0</v>
      </c>
      <c r="AQ50" s="409"/>
      <c r="AR50" s="404"/>
      <c r="AS50" s="405"/>
    </row>
    <row r="51" spans="1:45" s="217" customFormat="1" ht="46.5" customHeight="1" x14ac:dyDescent="0.3">
      <c r="A51" s="427" t="s">
        <v>164</v>
      </c>
      <c r="B51" s="551" t="s">
        <v>307</v>
      </c>
      <c r="C51" s="361" t="s">
        <v>279</v>
      </c>
      <c r="D51" s="752">
        <v>5</v>
      </c>
      <c r="E51" s="753">
        <f>D51*30</f>
        <v>150</v>
      </c>
      <c r="F51" s="753">
        <f>G51+H51+I51</f>
        <v>64</v>
      </c>
      <c r="G51" s="780">
        <v>32</v>
      </c>
      <c r="H51" s="753">
        <v>32</v>
      </c>
      <c r="I51" s="780"/>
      <c r="J51" s="753">
        <f>E51-F51</f>
        <v>86</v>
      </c>
      <c r="K51" s="756"/>
      <c r="L51" s="754"/>
      <c r="M51" s="701"/>
      <c r="N51" s="787"/>
      <c r="O51" s="756"/>
      <c r="P51" s="754"/>
      <c r="Q51" s="701"/>
      <c r="R51" s="786"/>
      <c r="S51" s="734"/>
      <c r="T51" s="754"/>
      <c r="U51" s="701"/>
      <c r="V51" s="757"/>
      <c r="W51" s="734"/>
      <c r="X51" s="754"/>
      <c r="Y51" s="701"/>
      <c r="Z51" s="758"/>
      <c r="AA51" s="756"/>
      <c r="AB51" s="754"/>
      <c r="AC51" s="755"/>
      <c r="AD51" s="702"/>
      <c r="AE51" s="756">
        <v>2</v>
      </c>
      <c r="AF51" s="754">
        <v>2</v>
      </c>
      <c r="AG51" s="755"/>
      <c r="AH51" s="702">
        <v>5</v>
      </c>
      <c r="AI51" s="756"/>
      <c r="AJ51" s="754"/>
      <c r="AK51" s="701"/>
      <c r="AL51" s="702"/>
      <c r="AM51" s="734"/>
      <c r="AN51" s="771"/>
      <c r="AO51" s="701"/>
      <c r="AP51" s="751"/>
      <c r="AQ51" s="752">
        <v>6</v>
      </c>
      <c r="AR51" s="752"/>
      <c r="AS51" s="753"/>
    </row>
    <row r="52" spans="1:45" s="217" customFormat="1" ht="66.75" customHeight="1" x14ac:dyDescent="0.3">
      <c r="A52" s="426" t="s">
        <v>176</v>
      </c>
      <c r="B52" s="421" t="s">
        <v>308</v>
      </c>
      <c r="C52" s="185" t="s">
        <v>279</v>
      </c>
      <c r="D52" s="685"/>
      <c r="E52" s="687"/>
      <c r="F52" s="687"/>
      <c r="G52" s="779"/>
      <c r="H52" s="687"/>
      <c r="I52" s="779"/>
      <c r="J52" s="687"/>
      <c r="K52" s="689"/>
      <c r="L52" s="691"/>
      <c r="M52" s="693"/>
      <c r="N52" s="723"/>
      <c r="O52" s="689"/>
      <c r="P52" s="691"/>
      <c r="Q52" s="693"/>
      <c r="R52" s="725"/>
      <c r="S52" s="727"/>
      <c r="T52" s="691"/>
      <c r="U52" s="693"/>
      <c r="V52" s="729"/>
      <c r="W52" s="727"/>
      <c r="X52" s="691"/>
      <c r="Y52" s="693"/>
      <c r="Z52" s="759"/>
      <c r="AA52" s="689"/>
      <c r="AB52" s="691"/>
      <c r="AC52" s="680"/>
      <c r="AD52" s="700"/>
      <c r="AE52" s="689"/>
      <c r="AF52" s="691"/>
      <c r="AG52" s="680"/>
      <c r="AH52" s="700"/>
      <c r="AI52" s="689"/>
      <c r="AJ52" s="691"/>
      <c r="AK52" s="693"/>
      <c r="AL52" s="700"/>
      <c r="AM52" s="727"/>
      <c r="AN52" s="695"/>
      <c r="AO52" s="693"/>
      <c r="AP52" s="683"/>
      <c r="AQ52" s="685"/>
      <c r="AR52" s="685"/>
      <c r="AS52" s="687"/>
    </row>
    <row r="53" spans="1:45" s="217" customFormat="1" ht="89.25" customHeight="1" x14ac:dyDescent="0.3">
      <c r="A53" s="426" t="s">
        <v>177</v>
      </c>
      <c r="B53" s="550" t="s">
        <v>301</v>
      </c>
      <c r="C53" s="185" t="s">
        <v>279</v>
      </c>
      <c r="D53" s="765">
        <v>5</v>
      </c>
      <c r="E53" s="766">
        <f t="shared" ref="E53" si="16">D53*30</f>
        <v>150</v>
      </c>
      <c r="F53" s="766">
        <f t="shared" ref="F53" si="17">G53+H53+I53</f>
        <v>64</v>
      </c>
      <c r="G53" s="778">
        <v>32</v>
      </c>
      <c r="H53" s="766">
        <v>32</v>
      </c>
      <c r="I53" s="778"/>
      <c r="J53" s="766">
        <f t="shared" ref="J53" si="18">E53-F53</f>
        <v>86</v>
      </c>
      <c r="K53" s="697"/>
      <c r="L53" s="698"/>
      <c r="M53" s="696"/>
      <c r="N53" s="722"/>
      <c r="O53" s="697"/>
      <c r="P53" s="698"/>
      <c r="Q53" s="696"/>
      <c r="R53" s="724"/>
      <c r="S53" s="726"/>
      <c r="T53" s="698"/>
      <c r="U53" s="696"/>
      <c r="V53" s="728"/>
      <c r="W53" s="726"/>
      <c r="X53" s="698"/>
      <c r="Y53" s="696"/>
      <c r="Z53" s="728"/>
      <c r="AA53" s="726"/>
      <c r="AB53" s="698"/>
      <c r="AC53" s="696"/>
      <c r="AD53" s="699"/>
      <c r="AE53" s="697"/>
      <c r="AF53" s="698"/>
      <c r="AG53" s="696"/>
      <c r="AH53" s="699"/>
      <c r="AI53" s="697">
        <v>2</v>
      </c>
      <c r="AJ53" s="698">
        <v>2</v>
      </c>
      <c r="AK53" s="696"/>
      <c r="AL53" s="699">
        <v>5</v>
      </c>
      <c r="AM53" s="726"/>
      <c r="AN53" s="694"/>
      <c r="AO53" s="696"/>
      <c r="AP53" s="682"/>
      <c r="AQ53" s="684">
        <v>7</v>
      </c>
      <c r="AR53" s="684"/>
      <c r="AS53" s="686"/>
    </row>
    <row r="54" spans="1:45" s="217" customFormat="1" ht="70.5" customHeight="1" x14ac:dyDescent="0.3">
      <c r="A54" s="426" t="s">
        <v>178</v>
      </c>
      <c r="B54" s="421" t="s">
        <v>309</v>
      </c>
      <c r="C54" s="185" t="s">
        <v>279</v>
      </c>
      <c r="D54" s="685"/>
      <c r="E54" s="687"/>
      <c r="F54" s="687"/>
      <c r="G54" s="779"/>
      <c r="H54" s="687"/>
      <c r="I54" s="779"/>
      <c r="J54" s="687"/>
      <c r="K54" s="689"/>
      <c r="L54" s="691"/>
      <c r="M54" s="693"/>
      <c r="N54" s="723"/>
      <c r="O54" s="689"/>
      <c r="P54" s="691"/>
      <c r="Q54" s="693"/>
      <c r="R54" s="725"/>
      <c r="S54" s="727"/>
      <c r="T54" s="691"/>
      <c r="U54" s="693"/>
      <c r="V54" s="729"/>
      <c r="W54" s="727"/>
      <c r="X54" s="691"/>
      <c r="Y54" s="693"/>
      <c r="Z54" s="729"/>
      <c r="AA54" s="727"/>
      <c r="AB54" s="691"/>
      <c r="AC54" s="693"/>
      <c r="AD54" s="700"/>
      <c r="AE54" s="689"/>
      <c r="AF54" s="691"/>
      <c r="AG54" s="693"/>
      <c r="AH54" s="700"/>
      <c r="AI54" s="689"/>
      <c r="AJ54" s="691"/>
      <c r="AK54" s="693"/>
      <c r="AL54" s="700"/>
      <c r="AM54" s="727"/>
      <c r="AN54" s="695"/>
      <c r="AO54" s="693"/>
      <c r="AP54" s="683"/>
      <c r="AQ54" s="685"/>
      <c r="AR54" s="685"/>
      <c r="AS54" s="687"/>
    </row>
    <row r="55" spans="1:45" s="217" customFormat="1" ht="62.25" customHeight="1" x14ac:dyDescent="0.3">
      <c r="A55" s="426" t="s">
        <v>179</v>
      </c>
      <c r="B55" s="480" t="s">
        <v>302</v>
      </c>
      <c r="C55" s="185" t="s">
        <v>279</v>
      </c>
      <c r="D55" s="765">
        <v>5</v>
      </c>
      <c r="E55" s="766">
        <f t="shared" ref="E55" si="19">D55*30</f>
        <v>150</v>
      </c>
      <c r="F55" s="766">
        <f t="shared" ref="F55" si="20">G55+H55+I55</f>
        <v>64</v>
      </c>
      <c r="G55" s="778">
        <v>32</v>
      </c>
      <c r="H55" s="766">
        <v>32</v>
      </c>
      <c r="I55" s="778"/>
      <c r="J55" s="766">
        <f t="shared" ref="J55" si="21">E55-F55</f>
        <v>86</v>
      </c>
      <c r="K55" s="697"/>
      <c r="L55" s="698"/>
      <c r="M55" s="696"/>
      <c r="N55" s="722"/>
      <c r="O55" s="697"/>
      <c r="P55" s="698"/>
      <c r="Q55" s="696"/>
      <c r="R55" s="724"/>
      <c r="S55" s="726"/>
      <c r="T55" s="698"/>
      <c r="U55" s="696"/>
      <c r="V55" s="728"/>
      <c r="W55" s="726"/>
      <c r="X55" s="698"/>
      <c r="Y55" s="696"/>
      <c r="Z55" s="728"/>
      <c r="AA55" s="726"/>
      <c r="AB55" s="698"/>
      <c r="AC55" s="696"/>
      <c r="AD55" s="699"/>
      <c r="AE55" s="697"/>
      <c r="AF55" s="698"/>
      <c r="AG55" s="679"/>
      <c r="AH55" s="699"/>
      <c r="AI55" s="688">
        <v>2</v>
      </c>
      <c r="AJ55" s="690">
        <v>2</v>
      </c>
      <c r="AK55" s="692"/>
      <c r="AL55" s="748">
        <v>5</v>
      </c>
      <c r="AM55" s="726"/>
      <c r="AN55" s="694"/>
      <c r="AO55" s="696"/>
      <c r="AP55" s="682"/>
      <c r="AQ55" s="684">
        <v>7</v>
      </c>
      <c r="AR55" s="684"/>
      <c r="AS55" s="686"/>
    </row>
    <row r="56" spans="1:45" s="217" customFormat="1" ht="58.5" customHeight="1" x14ac:dyDescent="0.3">
      <c r="A56" s="426" t="s">
        <v>180</v>
      </c>
      <c r="B56" s="421" t="s">
        <v>309</v>
      </c>
      <c r="C56" s="185" t="s">
        <v>279</v>
      </c>
      <c r="D56" s="685"/>
      <c r="E56" s="687"/>
      <c r="F56" s="687"/>
      <c r="G56" s="779"/>
      <c r="H56" s="687"/>
      <c r="I56" s="779"/>
      <c r="J56" s="687"/>
      <c r="K56" s="689"/>
      <c r="L56" s="691"/>
      <c r="M56" s="693"/>
      <c r="N56" s="723"/>
      <c r="O56" s="689"/>
      <c r="P56" s="691"/>
      <c r="Q56" s="693"/>
      <c r="R56" s="725"/>
      <c r="S56" s="727"/>
      <c r="T56" s="691"/>
      <c r="U56" s="693"/>
      <c r="V56" s="729"/>
      <c r="W56" s="727"/>
      <c r="X56" s="691"/>
      <c r="Y56" s="693"/>
      <c r="Z56" s="729"/>
      <c r="AA56" s="727"/>
      <c r="AB56" s="691"/>
      <c r="AC56" s="693"/>
      <c r="AD56" s="700"/>
      <c r="AE56" s="689"/>
      <c r="AF56" s="691"/>
      <c r="AG56" s="680"/>
      <c r="AH56" s="700"/>
      <c r="AI56" s="689"/>
      <c r="AJ56" s="691"/>
      <c r="AK56" s="693"/>
      <c r="AL56" s="700"/>
      <c r="AM56" s="727"/>
      <c r="AN56" s="695"/>
      <c r="AO56" s="693"/>
      <c r="AP56" s="683"/>
      <c r="AQ56" s="685"/>
      <c r="AR56" s="685"/>
      <c r="AS56" s="687"/>
    </row>
    <row r="57" spans="1:45" s="217" customFormat="1" ht="43.5" customHeight="1" x14ac:dyDescent="0.3">
      <c r="A57" s="426" t="s">
        <v>181</v>
      </c>
      <c r="B57" s="553" t="s">
        <v>304</v>
      </c>
      <c r="C57" s="185" t="s">
        <v>279</v>
      </c>
      <c r="D57" s="183">
        <v>5</v>
      </c>
      <c r="E57" s="179">
        <f t="shared" ref="E57" si="22">D57*30</f>
        <v>150</v>
      </c>
      <c r="F57" s="179">
        <f t="shared" ref="F57" si="23">G57+H57+I57</f>
        <v>64</v>
      </c>
      <c r="G57" s="180">
        <v>32</v>
      </c>
      <c r="H57" s="179">
        <v>32</v>
      </c>
      <c r="I57" s="180"/>
      <c r="J57" s="179">
        <f t="shared" ref="J57" si="24">E57-F57</f>
        <v>86</v>
      </c>
      <c r="K57" s="303"/>
      <c r="L57" s="304"/>
      <c r="M57" s="302"/>
      <c r="N57" s="554"/>
      <c r="O57" s="303"/>
      <c r="P57" s="304"/>
      <c r="Q57" s="302"/>
      <c r="R57" s="555"/>
      <c r="S57" s="339"/>
      <c r="T57" s="304"/>
      <c r="U57" s="302"/>
      <c r="V57" s="548"/>
      <c r="W57" s="339"/>
      <c r="X57" s="304"/>
      <c r="Y57" s="302"/>
      <c r="Z57" s="548"/>
      <c r="AA57" s="339"/>
      <c r="AB57" s="304"/>
      <c r="AC57" s="302"/>
      <c r="AD57" s="308"/>
      <c r="AE57" s="303"/>
      <c r="AF57" s="304"/>
      <c r="AG57" s="375"/>
      <c r="AH57" s="308"/>
      <c r="AI57" s="303">
        <v>2</v>
      </c>
      <c r="AJ57" s="304">
        <v>2</v>
      </c>
      <c r="AK57" s="375"/>
      <c r="AL57" s="308">
        <v>5</v>
      </c>
      <c r="AM57" s="339"/>
      <c r="AN57" s="159"/>
      <c r="AO57" s="302"/>
      <c r="AP57" s="310"/>
      <c r="AQ57" s="183">
        <v>7</v>
      </c>
      <c r="AR57" s="183"/>
      <c r="AS57" s="179"/>
    </row>
    <row r="58" spans="1:45" s="217" customFormat="1" ht="66.75" customHeight="1" x14ac:dyDescent="0.3">
      <c r="A58" s="426" t="s">
        <v>229</v>
      </c>
      <c r="B58" s="549" t="s">
        <v>310</v>
      </c>
      <c r="C58" s="527" t="s">
        <v>279</v>
      </c>
      <c r="D58" s="684">
        <v>5</v>
      </c>
      <c r="E58" s="686">
        <f t="shared" ref="E58" si="25">D58*30</f>
        <v>150</v>
      </c>
      <c r="F58" s="686">
        <f t="shared" ref="F58" si="26">G58+H58+I58</f>
        <v>64</v>
      </c>
      <c r="G58" s="720">
        <v>32</v>
      </c>
      <c r="H58" s="686">
        <v>32</v>
      </c>
      <c r="I58" s="720"/>
      <c r="J58" s="686">
        <f t="shared" ref="J58" si="27">E58-F58</f>
        <v>86</v>
      </c>
      <c r="K58" s="697"/>
      <c r="L58" s="698"/>
      <c r="M58" s="696"/>
      <c r="N58" s="722"/>
      <c r="O58" s="697"/>
      <c r="P58" s="698"/>
      <c r="Q58" s="696"/>
      <c r="R58" s="724"/>
      <c r="S58" s="726"/>
      <c r="T58" s="698"/>
      <c r="U58" s="696"/>
      <c r="V58" s="728"/>
      <c r="W58" s="726"/>
      <c r="X58" s="698"/>
      <c r="Y58" s="696"/>
      <c r="Z58" s="728"/>
      <c r="AA58" s="726"/>
      <c r="AB58" s="698"/>
      <c r="AC58" s="696"/>
      <c r="AD58" s="699"/>
      <c r="AE58" s="697"/>
      <c r="AF58" s="698"/>
      <c r="AG58" s="679"/>
      <c r="AH58" s="699"/>
      <c r="AI58" s="697">
        <v>2</v>
      </c>
      <c r="AJ58" s="698">
        <v>2</v>
      </c>
      <c r="AK58" s="679"/>
      <c r="AL58" s="699">
        <v>5</v>
      </c>
      <c r="AM58" s="726"/>
      <c r="AN58" s="694"/>
      <c r="AO58" s="696"/>
      <c r="AP58" s="682"/>
      <c r="AQ58" s="684">
        <v>7</v>
      </c>
      <c r="AR58" s="684"/>
      <c r="AS58" s="686"/>
    </row>
    <row r="59" spans="1:45" s="217" customFormat="1" ht="58.5" customHeight="1" x14ac:dyDescent="0.3">
      <c r="A59" s="426" t="s">
        <v>230</v>
      </c>
      <c r="B59" s="421" t="s">
        <v>311</v>
      </c>
      <c r="C59" s="185" t="s">
        <v>279</v>
      </c>
      <c r="D59" s="684"/>
      <c r="E59" s="686"/>
      <c r="F59" s="686"/>
      <c r="G59" s="720"/>
      <c r="H59" s="686"/>
      <c r="I59" s="720"/>
      <c r="J59" s="686"/>
      <c r="K59" s="689"/>
      <c r="L59" s="691"/>
      <c r="M59" s="693"/>
      <c r="N59" s="723"/>
      <c r="O59" s="689"/>
      <c r="P59" s="691"/>
      <c r="Q59" s="693"/>
      <c r="R59" s="725"/>
      <c r="S59" s="727"/>
      <c r="T59" s="691"/>
      <c r="U59" s="693"/>
      <c r="V59" s="729"/>
      <c r="W59" s="727"/>
      <c r="X59" s="691"/>
      <c r="Y59" s="693"/>
      <c r="Z59" s="729"/>
      <c r="AA59" s="727"/>
      <c r="AB59" s="691"/>
      <c r="AC59" s="693"/>
      <c r="AD59" s="700"/>
      <c r="AE59" s="689"/>
      <c r="AF59" s="691"/>
      <c r="AG59" s="680"/>
      <c r="AH59" s="700"/>
      <c r="AI59" s="689"/>
      <c r="AJ59" s="691"/>
      <c r="AK59" s="680"/>
      <c r="AL59" s="700"/>
      <c r="AM59" s="727"/>
      <c r="AN59" s="695"/>
      <c r="AO59" s="693"/>
      <c r="AP59" s="683"/>
      <c r="AQ59" s="685"/>
      <c r="AR59" s="685"/>
      <c r="AS59" s="687"/>
    </row>
    <row r="60" spans="1:45" s="217" customFormat="1" ht="50.25" customHeight="1" x14ac:dyDescent="0.3">
      <c r="A60" s="426" t="s">
        <v>237</v>
      </c>
      <c r="B60" s="188" t="s">
        <v>306</v>
      </c>
      <c r="C60" s="185" t="s">
        <v>279</v>
      </c>
      <c r="D60" s="765">
        <v>5</v>
      </c>
      <c r="E60" s="766">
        <f t="shared" ref="E60" si="28">D60*30</f>
        <v>150</v>
      </c>
      <c r="F60" s="766">
        <f t="shared" ref="F60" si="29">G60+H60+I60</f>
        <v>64</v>
      </c>
      <c r="G60" s="778">
        <v>32</v>
      </c>
      <c r="H60" s="766">
        <v>32</v>
      </c>
      <c r="I60" s="778"/>
      <c r="J60" s="766">
        <f t="shared" ref="J60" si="30">E60-F60</f>
        <v>86</v>
      </c>
      <c r="K60" s="697"/>
      <c r="L60" s="698"/>
      <c r="M60" s="696"/>
      <c r="N60" s="722"/>
      <c r="O60" s="697"/>
      <c r="P60" s="698"/>
      <c r="Q60" s="696"/>
      <c r="R60" s="724"/>
      <c r="S60" s="726"/>
      <c r="T60" s="698"/>
      <c r="U60" s="696"/>
      <c r="V60" s="728"/>
      <c r="W60" s="726"/>
      <c r="X60" s="698"/>
      <c r="Y60" s="696"/>
      <c r="Z60" s="728"/>
      <c r="AA60" s="726"/>
      <c r="AB60" s="698"/>
      <c r="AC60" s="696"/>
      <c r="AD60" s="699"/>
      <c r="AE60" s="697"/>
      <c r="AF60" s="698"/>
      <c r="AG60" s="679"/>
      <c r="AH60" s="699"/>
      <c r="AI60" s="697">
        <v>2</v>
      </c>
      <c r="AJ60" s="698">
        <v>2</v>
      </c>
      <c r="AK60" s="696"/>
      <c r="AL60" s="699">
        <v>5</v>
      </c>
      <c r="AM60" s="726"/>
      <c r="AN60" s="694"/>
      <c r="AO60" s="696"/>
      <c r="AP60" s="682"/>
      <c r="AQ60" s="684">
        <v>7</v>
      </c>
      <c r="AR60" s="684"/>
      <c r="AS60" s="686"/>
    </row>
    <row r="61" spans="1:45" s="217" customFormat="1" ht="45" customHeight="1" thickBot="1" x14ac:dyDescent="0.35">
      <c r="A61" s="428" t="s">
        <v>238</v>
      </c>
      <c r="B61" s="552" t="s">
        <v>305</v>
      </c>
      <c r="C61" s="547" t="s">
        <v>279</v>
      </c>
      <c r="D61" s="746"/>
      <c r="E61" s="747"/>
      <c r="F61" s="747"/>
      <c r="G61" s="781"/>
      <c r="H61" s="747"/>
      <c r="I61" s="781"/>
      <c r="J61" s="747"/>
      <c r="K61" s="737"/>
      <c r="L61" s="738"/>
      <c r="M61" s="739"/>
      <c r="N61" s="740"/>
      <c r="O61" s="737"/>
      <c r="P61" s="738"/>
      <c r="Q61" s="739"/>
      <c r="R61" s="745"/>
      <c r="S61" s="744"/>
      <c r="T61" s="738"/>
      <c r="U61" s="739"/>
      <c r="V61" s="750"/>
      <c r="W61" s="744"/>
      <c r="X61" s="738"/>
      <c r="Y61" s="739"/>
      <c r="Z61" s="750"/>
      <c r="AA61" s="744"/>
      <c r="AB61" s="738"/>
      <c r="AC61" s="739"/>
      <c r="AD61" s="743"/>
      <c r="AE61" s="737"/>
      <c r="AF61" s="738"/>
      <c r="AG61" s="749"/>
      <c r="AH61" s="743"/>
      <c r="AI61" s="737"/>
      <c r="AJ61" s="738"/>
      <c r="AK61" s="739"/>
      <c r="AL61" s="743"/>
      <c r="AM61" s="744"/>
      <c r="AN61" s="741"/>
      <c r="AO61" s="739"/>
      <c r="AP61" s="742"/>
      <c r="AQ61" s="746"/>
      <c r="AR61" s="746"/>
      <c r="AS61" s="747"/>
    </row>
    <row r="62" spans="1:45" ht="42.75" customHeight="1" x14ac:dyDescent="0.2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</row>
    <row r="63" spans="1:45" ht="20.25" customHeight="1" x14ac:dyDescent="0.2">
      <c r="A63" s="586" t="s">
        <v>241</v>
      </c>
      <c r="B63" s="586"/>
      <c r="C63" s="586"/>
      <c r="D63" s="586" t="s">
        <v>197</v>
      </c>
      <c r="E63" s="586"/>
      <c r="F63" s="586"/>
      <c r="G63" s="586"/>
      <c r="H63" s="586"/>
      <c r="I63" s="586"/>
      <c r="J63" s="586"/>
      <c r="K63" s="586"/>
      <c r="L63" s="586"/>
      <c r="M63" s="129"/>
      <c r="N63" s="129"/>
      <c r="O63" s="129"/>
      <c r="P63" s="129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</row>
    <row r="64" spans="1:45" s="4" customFormat="1" ht="18.75" customHeight="1" x14ac:dyDescent="0.3">
      <c r="A64" s="587" t="s">
        <v>242</v>
      </c>
      <c r="B64" s="587"/>
      <c r="C64" s="587"/>
      <c r="D64" s="107" t="s">
        <v>243</v>
      </c>
      <c r="E64" s="107"/>
      <c r="F64" s="108"/>
      <c r="G64" s="108"/>
      <c r="I64" s="108"/>
      <c r="K64" s="108"/>
      <c r="L64" s="108"/>
      <c r="M64" s="94"/>
      <c r="O64" s="109"/>
      <c r="P64" s="107"/>
      <c r="Q64" s="122"/>
      <c r="R64" s="107" t="s">
        <v>251</v>
      </c>
      <c r="S64" s="107"/>
      <c r="T64" s="107"/>
      <c r="U64" s="109"/>
      <c r="V64" s="107"/>
      <c r="W64" s="118"/>
      <c r="X64" s="118"/>
      <c r="Y64" s="107"/>
      <c r="Z64" s="118"/>
      <c r="AA64" s="118"/>
      <c r="AB64" s="118"/>
      <c r="AC64" s="118"/>
      <c r="AD64" s="118"/>
      <c r="AE64" s="119"/>
      <c r="AF64" s="119"/>
      <c r="AG64" s="120"/>
      <c r="AH64" s="120"/>
      <c r="AI64" s="120"/>
      <c r="AJ64" s="120"/>
      <c r="AK64" s="119"/>
      <c r="AL64" s="119"/>
      <c r="AM64" s="119"/>
      <c r="AN64" s="119"/>
      <c r="AO64" s="119"/>
      <c r="AP64" s="119"/>
      <c r="AQ64" s="119"/>
      <c r="AR64" s="119"/>
      <c r="AS64" s="119"/>
    </row>
    <row r="65" spans="1:45" ht="32.25" customHeight="1" x14ac:dyDescent="0.3">
      <c r="H65" s="107"/>
      <c r="P65" s="107"/>
    </row>
    <row r="66" spans="1:45" ht="20.25" customHeight="1" x14ac:dyDescent="0.2">
      <c r="A66" s="586"/>
      <c r="B66" s="586"/>
      <c r="C66" s="586"/>
      <c r="D66" s="586"/>
      <c r="E66" s="586"/>
      <c r="F66" s="586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4"/>
      <c r="AL66" s="714"/>
      <c r="AM66" s="714"/>
      <c r="AN66" s="714"/>
      <c r="AO66" s="714"/>
      <c r="AP66" s="714"/>
      <c r="AQ66" s="714"/>
      <c r="AR66" s="714"/>
      <c r="AS66" s="714"/>
    </row>
    <row r="67" spans="1:45" s="4" customFormat="1" ht="18.75" customHeight="1" x14ac:dyDescent="0.3">
      <c r="A67" s="107"/>
      <c r="B67" s="107"/>
      <c r="C67" s="107"/>
      <c r="D67" s="107"/>
      <c r="E67" s="107"/>
      <c r="F67" s="108"/>
      <c r="G67" s="108"/>
      <c r="I67" s="108"/>
      <c r="K67" s="108"/>
      <c r="L67" s="108"/>
      <c r="M67" s="94"/>
      <c r="O67" s="109"/>
      <c r="P67" s="107"/>
      <c r="Q67" s="122"/>
      <c r="R67" s="121"/>
      <c r="S67" s="107"/>
      <c r="T67" s="107"/>
      <c r="U67" s="109"/>
      <c r="V67" s="107"/>
      <c r="W67" s="118"/>
      <c r="X67" s="118"/>
      <c r="Y67" s="107"/>
      <c r="Z67" s="118"/>
      <c r="AA67" s="118"/>
      <c r="AB67" s="118"/>
      <c r="AC67" s="118"/>
      <c r="AD67" s="118"/>
      <c r="AE67" s="119"/>
      <c r="AF67" s="119"/>
      <c r="AG67" s="120"/>
      <c r="AH67" s="120"/>
      <c r="AI67" s="120"/>
      <c r="AJ67" s="120"/>
      <c r="AK67" s="119"/>
      <c r="AL67" s="119"/>
      <c r="AM67" s="119"/>
      <c r="AN67" s="119"/>
      <c r="AO67" s="119"/>
      <c r="AP67" s="119"/>
      <c r="AQ67" s="119"/>
      <c r="AR67" s="119"/>
      <c r="AS67" s="119"/>
    </row>
    <row r="68" spans="1:45" ht="19.5" customHeight="1" x14ac:dyDescent="0.3">
      <c r="A68" s="596"/>
      <c r="B68" s="596"/>
      <c r="C68" s="596"/>
      <c r="D68" s="596"/>
      <c r="E68" s="596"/>
      <c r="F68" s="596"/>
      <c r="G68" s="596"/>
      <c r="H68" s="596"/>
      <c r="M68" s="107"/>
    </row>
  </sheetData>
  <dataConsolidate/>
  <mergeCells count="413">
    <mergeCell ref="AQ17:AQ22"/>
    <mergeCell ref="A24:B24"/>
    <mergeCell ref="K24:M24"/>
    <mergeCell ref="O24:Q24"/>
    <mergeCell ref="S24:U24"/>
    <mergeCell ref="W24:Y24"/>
    <mergeCell ref="AA24:AC24"/>
    <mergeCell ref="AE24:AG24"/>
    <mergeCell ref="AI24:AK24"/>
    <mergeCell ref="AM24:AO24"/>
    <mergeCell ref="S17:S22"/>
    <mergeCell ref="T17:T22"/>
    <mergeCell ref="U17:U22"/>
    <mergeCell ref="V17:V22"/>
    <mergeCell ref="O17:O22"/>
    <mergeCell ref="P17:P22"/>
    <mergeCell ref="Q17:Q22"/>
    <mergeCell ref="R17:R22"/>
    <mergeCell ref="C19:C22"/>
    <mergeCell ref="D17:D22"/>
    <mergeCell ref="E17:E22"/>
    <mergeCell ref="F17:F22"/>
    <mergeCell ref="G17:G22"/>
    <mergeCell ref="H17:H22"/>
    <mergeCell ref="I17:I22"/>
    <mergeCell ref="J17:J22"/>
    <mergeCell ref="K25:M25"/>
    <mergeCell ref="P51:P52"/>
    <mergeCell ref="Q51:Q52"/>
    <mergeCell ref="R51:R52"/>
    <mergeCell ref="K51:K52"/>
    <mergeCell ref="L51:L52"/>
    <mergeCell ref="M51:M52"/>
    <mergeCell ref="N51:N52"/>
    <mergeCell ref="O51:O52"/>
    <mergeCell ref="F60:F61"/>
    <mergeCell ref="G60:G61"/>
    <mergeCell ref="H60:H61"/>
    <mergeCell ref="I60:I61"/>
    <mergeCell ref="J60:J61"/>
    <mergeCell ref="F55:F56"/>
    <mergeCell ref="G55:G56"/>
    <mergeCell ref="H55:H56"/>
    <mergeCell ref="I55:I56"/>
    <mergeCell ref="J55:J56"/>
    <mergeCell ref="J58:J59"/>
    <mergeCell ref="F53:F54"/>
    <mergeCell ref="G53:G54"/>
    <mergeCell ref="H53:H54"/>
    <mergeCell ref="I53:I54"/>
    <mergeCell ref="J53:J54"/>
    <mergeCell ref="F51:F52"/>
    <mergeCell ref="G51:G52"/>
    <mergeCell ref="H51:H52"/>
    <mergeCell ref="I51:I52"/>
    <mergeCell ref="J51:J52"/>
    <mergeCell ref="D51:D52"/>
    <mergeCell ref="D53:D54"/>
    <mergeCell ref="D55:D56"/>
    <mergeCell ref="D60:D61"/>
    <mergeCell ref="E51:E52"/>
    <mergeCell ref="E53:E54"/>
    <mergeCell ref="E55:E56"/>
    <mergeCell ref="E60:E61"/>
    <mergeCell ref="A10:B10"/>
    <mergeCell ref="A36:B36"/>
    <mergeCell ref="B23:AS23"/>
    <mergeCell ref="B35:AS35"/>
    <mergeCell ref="AN51:AN52"/>
    <mergeCell ref="AO51:AO52"/>
    <mergeCell ref="K50:M50"/>
    <mergeCell ref="O50:Q50"/>
    <mergeCell ref="S50:U50"/>
    <mergeCell ref="W50:Y50"/>
    <mergeCell ref="AA50:AC50"/>
    <mergeCell ref="AE50:AG50"/>
    <mergeCell ref="AI50:AK50"/>
    <mergeCell ref="AC53:AC54"/>
    <mergeCell ref="AD53:AD54"/>
    <mergeCell ref="AM50:AO50"/>
    <mergeCell ref="A5:A8"/>
    <mergeCell ref="B5:B8"/>
    <mergeCell ref="C5:C8"/>
    <mergeCell ref="D5:E7"/>
    <mergeCell ref="F5:J5"/>
    <mergeCell ref="G7:G8"/>
    <mergeCell ref="H7:H8"/>
    <mergeCell ref="I7:I8"/>
    <mergeCell ref="F6:F8"/>
    <mergeCell ref="G6:I6"/>
    <mergeCell ref="J6:J8"/>
    <mergeCell ref="K5:R5"/>
    <mergeCell ref="S5:Z5"/>
    <mergeCell ref="AA5:AH5"/>
    <mergeCell ref="AI5:AP5"/>
    <mergeCell ref="AQ5:AS6"/>
    <mergeCell ref="AM6:AP6"/>
    <mergeCell ref="AI6:AL6"/>
    <mergeCell ref="K7:K8"/>
    <mergeCell ref="S6:V6"/>
    <mergeCell ref="W6:Z6"/>
    <mergeCell ref="AA6:AD6"/>
    <mergeCell ref="AE6:AH6"/>
    <mergeCell ref="K6:N6"/>
    <mergeCell ref="O6:R6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AA11:AC11"/>
    <mergeCell ref="AB32:AB34"/>
    <mergeCell ref="V7:V8"/>
    <mergeCell ref="W7:W8"/>
    <mergeCell ref="X7:X8"/>
    <mergeCell ref="Y7:Y8"/>
    <mergeCell ref="AF7:AF8"/>
    <mergeCell ref="AG7:AG8"/>
    <mergeCell ref="AH7:AH8"/>
    <mergeCell ref="AC7:AC8"/>
    <mergeCell ref="AD7:AD8"/>
    <mergeCell ref="AA31:AC31"/>
    <mergeCell ref="AE31:AG31"/>
    <mergeCell ref="AI31:AK31"/>
    <mergeCell ref="K37:M37"/>
    <mergeCell ref="O37:Q37"/>
    <mergeCell ref="S37:U37"/>
    <mergeCell ref="W37:Y37"/>
    <mergeCell ref="K15:M15"/>
    <mergeCell ref="O15:Q15"/>
    <mergeCell ref="AI32:AI34"/>
    <mergeCell ref="W31:Y31"/>
    <mergeCell ref="S15:U15"/>
    <mergeCell ref="W15:Y15"/>
    <mergeCell ref="AA15:AC15"/>
    <mergeCell ref="O25:Q25"/>
    <mergeCell ref="S25:U25"/>
    <mergeCell ref="W25:Y25"/>
    <mergeCell ref="AA25:AC25"/>
    <mergeCell ref="AE25:AG25"/>
    <mergeCell ref="AI25:AK25"/>
    <mergeCell ref="K31:M31"/>
    <mergeCell ref="AN7:AN8"/>
    <mergeCell ref="AO7:AO8"/>
    <mergeCell ref="AJ7:AJ8"/>
    <mergeCell ref="AE7:AE8"/>
    <mergeCell ref="B9:AS9"/>
    <mergeCell ref="AP7:AP8"/>
    <mergeCell ref="AQ7:AQ8"/>
    <mergeCell ref="AR7:AR8"/>
    <mergeCell ref="AS7:AS8"/>
    <mergeCell ref="AL7:AL8"/>
    <mergeCell ref="AM7:AM8"/>
    <mergeCell ref="AI7:AI8"/>
    <mergeCell ref="Z7:Z8"/>
    <mergeCell ref="AA7:AA8"/>
    <mergeCell ref="AB7:AB8"/>
    <mergeCell ref="AK7:AK8"/>
    <mergeCell ref="S51:S52"/>
    <mergeCell ref="T51:T52"/>
    <mergeCell ref="U51:U52"/>
    <mergeCell ref="V51:V52"/>
    <mergeCell ref="W51:W52"/>
    <mergeCell ref="X51:X52"/>
    <mergeCell ref="Y51:Y52"/>
    <mergeCell ref="AA51:AA52"/>
    <mergeCell ref="Z51:Z52"/>
    <mergeCell ref="AB51:AB52"/>
    <mergeCell ref="AC51:AC52"/>
    <mergeCell ref="AD51:AD52"/>
    <mergeCell ref="AE51:AE52"/>
    <mergeCell ref="AF51:AF52"/>
    <mergeCell ref="AG51:AG52"/>
    <mergeCell ref="AH51:AH52"/>
    <mergeCell ref="AI51:AI52"/>
    <mergeCell ref="AJ51:AJ52"/>
    <mergeCell ref="AE53:AE54"/>
    <mergeCell ref="AF53:AF54"/>
    <mergeCell ref="AP51:AP52"/>
    <mergeCell ref="AQ51:AQ52"/>
    <mergeCell ref="AR51:AR52"/>
    <mergeCell ref="AS51:AS52"/>
    <mergeCell ref="AM53:AM54"/>
    <mergeCell ref="AG53:AG54"/>
    <mergeCell ref="AH53:AH54"/>
    <mergeCell ref="AB53:AB54"/>
    <mergeCell ref="K53:K54"/>
    <mergeCell ref="L53:L54"/>
    <mergeCell ref="M53:M54"/>
    <mergeCell ref="N53:N54"/>
    <mergeCell ref="O53:O54"/>
    <mergeCell ref="P53:P54"/>
    <mergeCell ref="Q53:Q54"/>
    <mergeCell ref="R53:R54"/>
    <mergeCell ref="S53:S54"/>
    <mergeCell ref="K55:K56"/>
    <mergeCell ref="L55:L56"/>
    <mergeCell ref="M55:M56"/>
    <mergeCell ref="N55:N56"/>
    <mergeCell ref="O55:O56"/>
    <mergeCell ref="P55:P56"/>
    <mergeCell ref="Q55:Q56"/>
    <mergeCell ref="R55:R56"/>
    <mergeCell ref="S55:S56"/>
    <mergeCell ref="Y58:Y59"/>
    <mergeCell ref="T55:T56"/>
    <mergeCell ref="U55:U56"/>
    <mergeCell ref="V55:V56"/>
    <mergeCell ref="W55:W56"/>
    <mergeCell ref="X55:X56"/>
    <mergeCell ref="Y55:Y56"/>
    <mergeCell ref="Z55:Z56"/>
    <mergeCell ref="AA55:AA56"/>
    <mergeCell ref="T58:T59"/>
    <mergeCell ref="V58:V59"/>
    <mergeCell ref="W58:W59"/>
    <mergeCell ref="X58:X59"/>
    <mergeCell ref="AE60:AE61"/>
    <mergeCell ref="AF60:AF61"/>
    <mergeCell ref="AG60:AG61"/>
    <mergeCell ref="T60:T61"/>
    <mergeCell ref="U60:U61"/>
    <mergeCell ref="V60:V61"/>
    <mergeCell ref="W60:W61"/>
    <mergeCell ref="X60:X61"/>
    <mergeCell ref="Y60:Y61"/>
    <mergeCell ref="Z60:Z61"/>
    <mergeCell ref="AA60:AA61"/>
    <mergeCell ref="AB60:AB61"/>
    <mergeCell ref="AC60:AC61"/>
    <mergeCell ref="AD60:AD61"/>
    <mergeCell ref="P60:P61"/>
    <mergeCell ref="Q60:Q61"/>
    <mergeCell ref="R60:R61"/>
    <mergeCell ref="S60:S61"/>
    <mergeCell ref="AQ60:AQ61"/>
    <mergeCell ref="AR60:AR61"/>
    <mergeCell ref="AS60:AS61"/>
    <mergeCell ref="AA36:AC36"/>
    <mergeCell ref="AE36:AG36"/>
    <mergeCell ref="AI36:AK36"/>
    <mergeCell ref="AM36:AO36"/>
    <mergeCell ref="AA37:AC37"/>
    <mergeCell ref="AE37:AG37"/>
    <mergeCell ref="AI37:AK37"/>
    <mergeCell ref="AM37:AO37"/>
    <mergeCell ref="AI58:AI59"/>
    <mergeCell ref="AJ58:AJ59"/>
    <mergeCell ref="AN58:AN59"/>
    <mergeCell ref="AO58:AO59"/>
    <mergeCell ref="AP58:AP59"/>
    <mergeCell ref="AQ58:AQ59"/>
    <mergeCell ref="AR58:AR59"/>
    <mergeCell ref="AS58:AS59"/>
    <mergeCell ref="AL55:AL56"/>
    <mergeCell ref="AN60:AN61"/>
    <mergeCell ref="AO60:AO61"/>
    <mergeCell ref="AP60:AP61"/>
    <mergeCell ref="AH60:AH61"/>
    <mergeCell ref="AI60:AI61"/>
    <mergeCell ref="AJ60:AJ61"/>
    <mergeCell ref="AK60:AK61"/>
    <mergeCell ref="AL60:AL61"/>
    <mergeCell ref="AM60:AM61"/>
    <mergeCell ref="A68:H68"/>
    <mergeCell ref="K36:M36"/>
    <mergeCell ref="O36:Q36"/>
    <mergeCell ref="S36:U36"/>
    <mergeCell ref="W36:Y36"/>
    <mergeCell ref="S32:S34"/>
    <mergeCell ref="U32:U34"/>
    <mergeCell ref="W32:W34"/>
    <mergeCell ref="X32:X34"/>
    <mergeCell ref="Y32:Y34"/>
    <mergeCell ref="N32:N34"/>
    <mergeCell ref="R32:R34"/>
    <mergeCell ref="D32:D34"/>
    <mergeCell ref="E32:E34"/>
    <mergeCell ref="F32:F34"/>
    <mergeCell ref="G32:G34"/>
    <mergeCell ref="H32:H34"/>
    <mergeCell ref="I32:I34"/>
    <mergeCell ref="J32:J34"/>
    <mergeCell ref="K60:K61"/>
    <mergeCell ref="L60:L61"/>
    <mergeCell ref="M60:M61"/>
    <mergeCell ref="N60:N61"/>
    <mergeCell ref="O60:O61"/>
    <mergeCell ref="AM25:AO25"/>
    <mergeCell ref="O31:Q31"/>
    <mergeCell ref="S31:U31"/>
    <mergeCell ref="AC32:AC34"/>
    <mergeCell ref="AJ32:AJ34"/>
    <mergeCell ref="AK32:AK34"/>
    <mergeCell ref="AM32:AM34"/>
    <mergeCell ref="AN55:AN56"/>
    <mergeCell ref="AO55:AO56"/>
    <mergeCell ref="AE55:AE56"/>
    <mergeCell ref="T53:T54"/>
    <mergeCell ref="U53:U54"/>
    <mergeCell ref="V53:V54"/>
    <mergeCell ref="W53:W54"/>
    <mergeCell ref="X53:X54"/>
    <mergeCell ref="Y53:Y54"/>
    <mergeCell ref="Z53:Z54"/>
    <mergeCell ref="AA53:AA54"/>
    <mergeCell ref="AN32:AN34"/>
    <mergeCell ref="AM51:AM52"/>
    <mergeCell ref="AM55:AM56"/>
    <mergeCell ref="AC55:AC56"/>
    <mergeCell ref="AD55:AD56"/>
    <mergeCell ref="AB55:AB56"/>
    <mergeCell ref="AL58:AL59"/>
    <mergeCell ref="AE32:AE34"/>
    <mergeCell ref="AO32:AO34"/>
    <mergeCell ref="AF55:AF56"/>
    <mergeCell ref="AG55:AG56"/>
    <mergeCell ref="AH55:AH56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AM58:AM59"/>
    <mergeCell ref="Z58:Z59"/>
    <mergeCell ref="AA58:AA59"/>
    <mergeCell ref="AB58:AB59"/>
    <mergeCell ref="AC58:AC59"/>
    <mergeCell ref="AD58:AD59"/>
    <mergeCell ref="AE58:AE59"/>
    <mergeCell ref="AF58:AF59"/>
    <mergeCell ref="AG58:AG59"/>
    <mergeCell ref="AH58:AH59"/>
    <mergeCell ref="U58:U59"/>
    <mergeCell ref="AM11:AO11"/>
    <mergeCell ref="A66:F66"/>
    <mergeCell ref="Q66:AS66"/>
    <mergeCell ref="V32:V34"/>
    <mergeCell ref="Z32:Z34"/>
    <mergeCell ref="AD32:AD34"/>
    <mergeCell ref="AH32:AH34"/>
    <mergeCell ref="AL32:AL34"/>
    <mergeCell ref="AP32:AP34"/>
    <mergeCell ref="K32:K34"/>
    <mergeCell ref="L32:L34"/>
    <mergeCell ref="M32:M34"/>
    <mergeCell ref="O32:O34"/>
    <mergeCell ref="P32:P34"/>
    <mergeCell ref="Q32:Q34"/>
    <mergeCell ref="T32:T34"/>
    <mergeCell ref="D58:D59"/>
    <mergeCell ref="E58:E59"/>
    <mergeCell ref="F58:F59"/>
    <mergeCell ref="G58:G59"/>
    <mergeCell ref="H58:H59"/>
    <mergeCell ref="I58:I59"/>
    <mergeCell ref="C2:AS3"/>
    <mergeCell ref="AQ32:AQ34"/>
    <mergeCell ref="AR32:AR34"/>
    <mergeCell ref="AE15:AG15"/>
    <mergeCell ref="AI15:AK15"/>
    <mergeCell ref="AM15:AO15"/>
    <mergeCell ref="AF32:AF34"/>
    <mergeCell ref="AG32:AG34"/>
    <mergeCell ref="AA32:AA34"/>
    <mergeCell ref="K10:M10"/>
    <mergeCell ref="O10:Q10"/>
    <mergeCell ref="S10:U10"/>
    <mergeCell ref="W10:Y10"/>
    <mergeCell ref="AA10:AC10"/>
    <mergeCell ref="AE10:AG10"/>
    <mergeCell ref="AI10:AK10"/>
    <mergeCell ref="AM10:AO10"/>
    <mergeCell ref="K11:M11"/>
    <mergeCell ref="O11:Q11"/>
    <mergeCell ref="S11:U11"/>
    <mergeCell ref="W11:Y11"/>
    <mergeCell ref="AE11:AG11"/>
    <mergeCell ref="AI11:AK11"/>
    <mergeCell ref="AM31:AO31"/>
    <mergeCell ref="A63:C63"/>
    <mergeCell ref="D63:L63"/>
    <mergeCell ref="A64:C64"/>
    <mergeCell ref="AK58:AK59"/>
    <mergeCell ref="AS32:AS34"/>
    <mergeCell ref="AP55:AP56"/>
    <mergeCell ref="AQ55:AQ56"/>
    <mergeCell ref="AR55:AR56"/>
    <mergeCell ref="AS55:AS56"/>
    <mergeCell ref="AI55:AI56"/>
    <mergeCell ref="AJ55:AJ56"/>
    <mergeCell ref="AK55:AK56"/>
    <mergeCell ref="AN53:AN54"/>
    <mergeCell ref="AO53:AO54"/>
    <mergeCell ref="AI53:AI54"/>
    <mergeCell ref="AJ53:AJ54"/>
    <mergeCell ref="AK53:AK54"/>
    <mergeCell ref="AL53:AL54"/>
    <mergeCell ref="AP53:AP54"/>
    <mergeCell ref="AQ53:AQ54"/>
    <mergeCell ref="AR53:AR54"/>
    <mergeCell ref="AS53:AS54"/>
    <mergeCell ref="AK51:AK52"/>
    <mergeCell ref="AL51:AL52"/>
  </mergeCells>
  <printOptions horizontalCentered="1" gridLinesSet="0"/>
  <pageMargins left="0" right="0" top="0.59055118110236227" bottom="0" header="0.19685039370078741" footer="0"/>
  <pageSetup paperSize="9" scale="42" fitToWidth="420" fitToHeight="297" orientation="landscape" blackAndWhite="1" r:id="rId1"/>
  <headerFooter alignWithMargins="0">
    <oddFooter>&amp;R&amp;P</oddFooter>
  </headerFooter>
  <rowBreaks count="3" manualBreakCount="3">
    <brk id="34" max="44" man="1"/>
    <brk id="40" max="45" man="1"/>
    <brk id="49" max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Титул РУП_Бак</vt:lpstr>
      <vt:lpstr>Базовая часть РУП_Бак</vt:lpstr>
      <vt:lpstr>Вариативная часть РУП_Бак </vt:lpstr>
      <vt:lpstr>'Базовая часть РУП_Бак'!Заголовки_для_печати</vt:lpstr>
      <vt:lpstr>'Вариативная часть РУП_Бак '!Заголовки_для_печати</vt:lpstr>
      <vt:lpstr>'Базовая часть РУП_Бак'!Область_печати</vt:lpstr>
      <vt:lpstr>'Вариативная часть РУП_Бак '!Область_печати</vt:lpstr>
      <vt:lpstr>'Титул РУП_Бак'!Область_печати</vt:lpstr>
    </vt:vector>
  </TitlesOfParts>
  <Manager>Давлятов У.Р.</Manager>
  <Company>Кафедра "Автомобильный транспорт"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РУП 670200 "ЭТТМиК"для бакалавров</dc:title>
  <dc:creator>Дресвянников С.Ю.</dc:creator>
  <cp:lastModifiedBy>ХИМИЯ</cp:lastModifiedBy>
  <cp:lastPrinted>2024-07-25T09:54:16Z</cp:lastPrinted>
  <dcterms:created xsi:type="dcterms:W3CDTF">1999-08-17T06:17:32Z</dcterms:created>
  <dcterms:modified xsi:type="dcterms:W3CDTF">2026-02-13T05:16:18Z</dcterms:modified>
</cp:coreProperties>
</file>