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бразовательная деятельность\"/>
    </mc:Choice>
  </mc:AlternateContent>
  <bookViews>
    <workbookView xWindow="0" yWindow="0" windowWidth="28800" windowHeight="12615" activeTab="1"/>
  </bookViews>
  <sheets>
    <sheet name="Титул РУП_Бак" sheetId="1" r:id="rId1"/>
    <sheet name="Базовая часть РУП_Бак" sheetId="2" r:id="rId2"/>
    <sheet name="Вариативная часть РУП_Бак " sheetId="3" r:id="rId3"/>
  </sheets>
  <externalReferences>
    <externalReference r:id="rId4"/>
  </externalReferences>
  <calcPr calcId="152511"/>
  <extLst>
    <ext uri="GoogleSheetsCustomDataVersion2">
      <go:sheetsCustomData xmlns:go="http://customooxmlschemas.google.com/" r:id="rId8" roundtripDataChecksum="3B8+Yzd0Po7mv0oBI1KfFVyYpcmd5FH4MhuMKjdfp90="/>
    </ext>
  </extLst>
</workbook>
</file>

<file path=xl/calcChain.xml><?xml version="1.0" encoding="utf-8"?>
<calcChain xmlns="http://schemas.openxmlformats.org/spreadsheetml/2006/main">
  <c r="AP40" i="2" l="1"/>
  <c r="AL40" i="2"/>
  <c r="AH40" i="2"/>
  <c r="AD40" i="2"/>
  <c r="Z40" i="2"/>
  <c r="V40" i="2"/>
  <c r="R40" i="2"/>
  <c r="N40" i="2"/>
  <c r="D33" i="2"/>
  <c r="E33" i="2" s="1"/>
  <c r="E38" i="2"/>
  <c r="E37" i="2"/>
  <c r="E36" i="2"/>
  <c r="E35" i="2"/>
  <c r="E34" i="2"/>
  <c r="F12" i="3"/>
  <c r="J12" i="3" s="1"/>
  <c r="AP11" i="3"/>
  <c r="AM11" i="3"/>
  <c r="AL11" i="3"/>
  <c r="AI11" i="3"/>
  <c r="AH11" i="3"/>
  <c r="AE11" i="3"/>
  <c r="AD11" i="3"/>
  <c r="AA11" i="3"/>
  <c r="W11" i="3"/>
  <c r="W10" i="3" s="1"/>
  <c r="V11" i="3"/>
  <c r="S11" i="3"/>
  <c r="S10" i="3" s="1"/>
  <c r="R11" i="3"/>
  <c r="R10" i="3" s="1"/>
  <c r="O11" i="3"/>
  <c r="N11" i="3"/>
  <c r="K11" i="3"/>
  <c r="E11" i="3"/>
  <c r="E10" i="3" s="1"/>
  <c r="AP10" i="3"/>
  <c r="AM10" i="3"/>
  <c r="AL10" i="3"/>
  <c r="AI10" i="3"/>
  <c r="AH10" i="3"/>
  <c r="AE10" i="3"/>
  <c r="AD10" i="3"/>
  <c r="AA10" i="3"/>
  <c r="Z10" i="3"/>
  <c r="V10" i="3"/>
  <c r="O10" i="3"/>
  <c r="N10" i="3"/>
  <c r="K10" i="3"/>
  <c r="D10" i="3"/>
  <c r="H14" i="2"/>
  <c r="G14" i="2"/>
  <c r="AP13" i="2"/>
  <c r="AM13" i="2"/>
  <c r="AL13" i="2"/>
  <c r="AI13" i="2"/>
  <c r="AH13" i="2"/>
  <c r="AE13" i="2"/>
  <c r="AD13" i="2"/>
  <c r="AA13" i="2"/>
  <c r="W13" i="2"/>
  <c r="V13" i="2"/>
  <c r="S13" i="2"/>
  <c r="R13" i="2"/>
  <c r="O13" i="2"/>
  <c r="N13" i="2"/>
  <c r="K13" i="2"/>
  <c r="F12" i="2"/>
  <c r="E12" i="2"/>
  <c r="J12" i="2" s="1"/>
  <c r="F11" i="2"/>
  <c r="E11" i="2"/>
  <c r="F10" i="2"/>
  <c r="E10" i="2"/>
  <c r="I9" i="2"/>
  <c r="I14" i="2" s="1"/>
  <c r="E9" i="2"/>
  <c r="F8" i="2"/>
  <c r="E8" i="2"/>
  <c r="J8" i="2" s="1"/>
  <c r="AP7" i="2"/>
  <c r="AM7" i="2"/>
  <c r="AL7" i="2"/>
  <c r="AI7" i="2"/>
  <c r="AI14" i="2" s="1"/>
  <c r="AH7" i="2"/>
  <c r="AE7" i="2"/>
  <c r="AD7" i="2"/>
  <c r="AA7" i="2"/>
  <c r="AA14" i="2" s="1"/>
  <c r="Z7" i="2"/>
  <c r="Z14" i="2" s="1"/>
  <c r="W7" i="2"/>
  <c r="V7" i="2"/>
  <c r="S7" i="2"/>
  <c r="S14" i="2" s="1"/>
  <c r="R7" i="2"/>
  <c r="O7" i="2"/>
  <c r="N7" i="2"/>
  <c r="D7" i="2" s="1"/>
  <c r="K7" i="2"/>
  <c r="K14" i="2" s="1"/>
  <c r="AD14" i="2" l="1"/>
  <c r="AL14" i="2"/>
  <c r="J11" i="2"/>
  <c r="D13" i="2"/>
  <c r="E13" i="2" s="1"/>
  <c r="V14" i="2"/>
  <c r="O14" i="2"/>
  <c r="W14" i="2"/>
  <c r="AE14" i="2"/>
  <c r="AM14" i="2"/>
  <c r="AH14" i="2"/>
  <c r="AP14" i="2"/>
  <c r="J10" i="2"/>
  <c r="R14" i="2"/>
  <c r="F9" i="2"/>
  <c r="J9" i="2" s="1"/>
  <c r="E7" i="2"/>
  <c r="D14" i="2"/>
  <c r="N14" i="2"/>
  <c r="E14" i="2" l="1"/>
  <c r="J14" i="2"/>
  <c r="F14" i="2"/>
  <c r="D29" i="3" l="1"/>
  <c r="F41" i="3"/>
  <c r="E41" i="3"/>
  <c r="F40" i="3"/>
  <c r="J40" i="3" s="1"/>
  <c r="E40" i="3"/>
  <c r="F39" i="3"/>
  <c r="E39" i="3"/>
  <c r="F38" i="3"/>
  <c r="E38" i="3"/>
  <c r="F37" i="3"/>
  <c r="E37" i="3"/>
  <c r="J36" i="3"/>
  <c r="F36" i="3"/>
  <c r="E36" i="3"/>
  <c r="F35" i="3"/>
  <c r="E35" i="3"/>
  <c r="F34" i="3"/>
  <c r="E34" i="3"/>
  <c r="J34" i="3" s="1"/>
  <c r="F33" i="3"/>
  <c r="E33" i="3"/>
  <c r="J33" i="3" s="1"/>
  <c r="F32" i="3"/>
  <c r="E32" i="3"/>
  <c r="J32" i="3" s="1"/>
  <c r="F31" i="3"/>
  <c r="E31" i="3"/>
  <c r="F30" i="3"/>
  <c r="E30" i="3"/>
  <c r="J30" i="3" s="1"/>
  <c r="F27" i="2"/>
  <c r="E27" i="2"/>
  <c r="F26" i="2"/>
  <c r="E26" i="2"/>
  <c r="F25" i="2"/>
  <c r="E25" i="2"/>
  <c r="J26" i="2" l="1"/>
  <c r="J31" i="3"/>
  <c r="J37" i="3"/>
  <c r="J41" i="3"/>
  <c r="J35" i="3"/>
  <c r="J39" i="3"/>
  <c r="J38" i="3"/>
  <c r="J25" i="2"/>
  <c r="J27" i="2"/>
  <c r="F55" i="3" l="1"/>
  <c r="E55" i="3"/>
  <c r="F53" i="3"/>
  <c r="E53" i="3"/>
  <c r="F51" i="3"/>
  <c r="E51" i="3"/>
  <c r="F49" i="3"/>
  <c r="E49" i="3"/>
  <c r="F47" i="3"/>
  <c r="E47" i="3"/>
  <c r="F45" i="3"/>
  <c r="E45" i="3"/>
  <c r="F43" i="3"/>
  <c r="E43" i="3"/>
  <c r="AP42" i="3"/>
  <c r="AM42" i="3"/>
  <c r="AL42" i="3"/>
  <c r="AI42" i="3"/>
  <c r="AH42" i="3"/>
  <c r="AE42" i="3"/>
  <c r="AD42" i="3"/>
  <c r="AA42" i="3"/>
  <c r="Z42" i="3"/>
  <c r="W42" i="3"/>
  <c r="V42" i="3"/>
  <c r="S42" i="3"/>
  <c r="R42" i="3"/>
  <c r="O42" i="3"/>
  <c r="N42" i="3"/>
  <c r="K42" i="3"/>
  <c r="AP29" i="3"/>
  <c r="AM29" i="3"/>
  <c r="AL29" i="3"/>
  <c r="AI29" i="3"/>
  <c r="AH29" i="3"/>
  <c r="AH28" i="3" s="1"/>
  <c r="AH30" i="2" s="1"/>
  <c r="AH31" i="2" s="1"/>
  <c r="AE29" i="3"/>
  <c r="AD29" i="3"/>
  <c r="AA29" i="3"/>
  <c r="Z29" i="3"/>
  <c r="W29" i="3"/>
  <c r="V29" i="3"/>
  <c r="S29" i="3"/>
  <c r="R29" i="3"/>
  <c r="O29" i="3"/>
  <c r="N29" i="3"/>
  <c r="K29" i="3"/>
  <c r="D28" i="3"/>
  <c r="D30" i="2" s="1"/>
  <c r="F24" i="3"/>
  <c r="E24" i="3"/>
  <c r="AM23" i="3"/>
  <c r="AI23" i="3"/>
  <c r="AE23" i="3"/>
  <c r="AA23" i="3"/>
  <c r="W23" i="3"/>
  <c r="W16" i="3" s="1"/>
  <c r="W20" i="2" s="1"/>
  <c r="V23" i="3"/>
  <c r="S23" i="3"/>
  <c r="R23" i="3"/>
  <c r="O23" i="3"/>
  <c r="K23" i="3"/>
  <c r="F22" i="3"/>
  <c r="E22" i="3"/>
  <c r="F21" i="3"/>
  <c r="E21" i="3"/>
  <c r="F20" i="3"/>
  <c r="E20" i="3"/>
  <c r="F19" i="3"/>
  <c r="E19" i="3"/>
  <c r="AP17" i="3"/>
  <c r="AM17" i="3"/>
  <c r="AL17" i="3"/>
  <c r="AI17" i="3"/>
  <c r="AH17" i="3"/>
  <c r="AE17" i="3"/>
  <c r="AD17" i="3"/>
  <c r="AA17" i="3"/>
  <c r="Z17" i="3"/>
  <c r="W17" i="3"/>
  <c r="V17" i="3"/>
  <c r="S17" i="3"/>
  <c r="R17" i="3"/>
  <c r="O17" i="3"/>
  <c r="N17" i="3"/>
  <c r="K17" i="3"/>
  <c r="K16" i="3" s="1"/>
  <c r="K20" i="2" s="1"/>
  <c r="D17" i="3"/>
  <c r="D16" i="3" s="1"/>
  <c r="D20" i="2" s="1"/>
  <c r="F42" i="2"/>
  <c r="E42" i="2"/>
  <c r="F29" i="2"/>
  <c r="E29" i="2"/>
  <c r="F28" i="2"/>
  <c r="E28" i="2"/>
  <c r="F24" i="2"/>
  <c r="E24" i="2"/>
  <c r="J24" i="2" s="1"/>
  <c r="AP23" i="2"/>
  <c r="AM23" i="2"/>
  <c r="AL23" i="2"/>
  <c r="AI23" i="2"/>
  <c r="AH23" i="2"/>
  <c r="AE23" i="2"/>
  <c r="AD23" i="2"/>
  <c r="AA23" i="2"/>
  <c r="Z23" i="2"/>
  <c r="W23" i="2"/>
  <c r="V23" i="2"/>
  <c r="S23" i="2"/>
  <c r="R23" i="2"/>
  <c r="O23" i="2"/>
  <c r="N23" i="2"/>
  <c r="K23" i="2"/>
  <c r="D23" i="2"/>
  <c r="E23" i="2" s="1"/>
  <c r="F19" i="2"/>
  <c r="E19" i="2"/>
  <c r="F18" i="2"/>
  <c r="E18" i="2"/>
  <c r="F17" i="2"/>
  <c r="E17" i="2"/>
  <c r="AP16" i="2"/>
  <c r="AM16" i="2"/>
  <c r="AL16" i="2"/>
  <c r="AI16" i="2"/>
  <c r="AH16" i="2"/>
  <c r="AE16" i="2"/>
  <c r="AD16" i="2"/>
  <c r="AA16" i="2"/>
  <c r="Z16" i="2"/>
  <c r="W16" i="2"/>
  <c r="V16" i="2"/>
  <c r="S16" i="2"/>
  <c r="R16" i="2"/>
  <c r="O16" i="2"/>
  <c r="N16" i="2"/>
  <c r="K16" i="2"/>
  <c r="D16" i="2"/>
  <c r="E16" i="2" s="1"/>
  <c r="H39" i="2"/>
  <c r="G40" i="2"/>
  <c r="BH26" i="1"/>
  <c r="BG26" i="1"/>
  <c r="BF26" i="1"/>
  <c r="BE26" i="1"/>
  <c r="BD26" i="1"/>
  <c r="BC26" i="1"/>
  <c r="BB26" i="1" s="1"/>
  <c r="BB25" i="1"/>
  <c r="BB24" i="1"/>
  <c r="BB23" i="1"/>
  <c r="BB22" i="1"/>
  <c r="K21" i="2" l="1"/>
  <c r="J42" i="2"/>
  <c r="W21" i="2"/>
  <c r="J28" i="2"/>
  <c r="O16" i="3"/>
  <c r="O20" i="2" s="1"/>
  <c r="O21" i="2" s="1"/>
  <c r="AE16" i="3"/>
  <c r="AE20" i="2" s="1"/>
  <c r="AE21" i="2" s="1"/>
  <c r="S16" i="3"/>
  <c r="S20" i="2" s="1"/>
  <c r="S21" i="2" s="1"/>
  <c r="AA16" i="3"/>
  <c r="AA20" i="2" s="1"/>
  <c r="AA21" i="2" s="1"/>
  <c r="AI16" i="3"/>
  <c r="AI20" i="2" s="1"/>
  <c r="AI21" i="2" s="1"/>
  <c r="N28" i="3"/>
  <c r="N30" i="2" s="1"/>
  <c r="N31" i="2" s="1"/>
  <c r="V28" i="3"/>
  <c r="V30" i="2" s="1"/>
  <c r="V31" i="2" s="1"/>
  <c r="AD28" i="3"/>
  <c r="AD30" i="2" s="1"/>
  <c r="AD31" i="2" s="1"/>
  <c r="AL28" i="3"/>
  <c r="AL30" i="2" s="1"/>
  <c r="AL31" i="2" s="1"/>
  <c r="J43" i="3"/>
  <c r="J51" i="3"/>
  <c r="J55" i="3"/>
  <c r="R28" i="3"/>
  <c r="R30" i="2" s="1"/>
  <c r="R31" i="2" s="1"/>
  <c r="AP28" i="3"/>
  <c r="AP30" i="2" s="1"/>
  <c r="AP31" i="2" s="1"/>
  <c r="J53" i="3"/>
  <c r="J19" i="2"/>
  <c r="J29" i="2"/>
  <c r="D21" i="2"/>
  <c r="E21" i="2" s="1"/>
  <c r="J18" i="2"/>
  <c r="D31" i="2"/>
  <c r="E31" i="2" s="1"/>
  <c r="J17" i="2"/>
  <c r="Z28" i="3"/>
  <c r="Z30" i="2" s="1"/>
  <c r="Z31" i="2" s="1"/>
  <c r="AM16" i="3"/>
  <c r="AM20" i="2" s="1"/>
  <c r="AM21" i="2" s="1"/>
  <c r="O28" i="3"/>
  <c r="O30" i="2" s="1"/>
  <c r="O31" i="2" s="1"/>
  <c r="W28" i="3"/>
  <c r="W30" i="2" s="1"/>
  <c r="W31" i="2" s="1"/>
  <c r="AE28" i="3"/>
  <c r="AE30" i="2" s="1"/>
  <c r="AE31" i="2" s="1"/>
  <c r="AM28" i="3"/>
  <c r="AM30" i="2" s="1"/>
  <c r="AM31" i="2" s="1"/>
  <c r="J49" i="3"/>
  <c r="J19" i="3"/>
  <c r="J21" i="3"/>
  <c r="J24" i="3"/>
  <c r="F40" i="2"/>
  <c r="N16" i="3"/>
  <c r="N20" i="2" s="1"/>
  <c r="N21" i="2" s="1"/>
  <c r="V16" i="3"/>
  <c r="V20" i="2" s="1"/>
  <c r="V21" i="2" s="1"/>
  <c r="AD16" i="3"/>
  <c r="AD20" i="2" s="1"/>
  <c r="AD21" i="2" s="1"/>
  <c r="AL16" i="3"/>
  <c r="AL20" i="2" s="1"/>
  <c r="AL21" i="2" s="1"/>
  <c r="E23" i="3"/>
  <c r="R16" i="3"/>
  <c r="R20" i="2" s="1"/>
  <c r="R21" i="2" s="1"/>
  <c r="Z16" i="3"/>
  <c r="Z20" i="2" s="1"/>
  <c r="Z21" i="2" s="1"/>
  <c r="AH16" i="3"/>
  <c r="AH20" i="2" s="1"/>
  <c r="AH21" i="2" s="1"/>
  <c r="AP16" i="3"/>
  <c r="AP20" i="2" s="1"/>
  <c r="AP21" i="2" s="1"/>
  <c r="J47" i="3"/>
  <c r="K28" i="3"/>
  <c r="K30" i="2" s="1"/>
  <c r="K31" i="2" s="1"/>
  <c r="S28" i="3"/>
  <c r="S30" i="2" s="1"/>
  <c r="S31" i="2" s="1"/>
  <c r="AA28" i="3"/>
  <c r="AA30" i="2" s="1"/>
  <c r="AA31" i="2" s="1"/>
  <c r="AI28" i="3"/>
  <c r="AI30" i="2" s="1"/>
  <c r="AI31" i="2" s="1"/>
  <c r="J20" i="3"/>
  <c r="J22" i="3"/>
  <c r="J45" i="3"/>
  <c r="I39" i="2"/>
  <c r="I40" i="2"/>
  <c r="E20" i="2"/>
  <c r="G39" i="2"/>
  <c r="H40" i="2"/>
  <c r="E17" i="3"/>
  <c r="E16" i="3" s="1"/>
  <c r="E29" i="3"/>
  <c r="E42" i="3"/>
  <c r="AM40" i="2" l="1"/>
  <c r="W40" i="2"/>
  <c r="F39" i="2"/>
  <c r="AE40" i="2"/>
  <c r="AI40" i="2"/>
  <c r="O40" i="2"/>
  <c r="AA40" i="2"/>
  <c r="S40" i="2"/>
  <c r="K40" i="2"/>
  <c r="J39" i="2"/>
  <c r="J40" i="2"/>
  <c r="E28" i="3"/>
  <c r="E30" i="2" s="1"/>
  <c r="E39" i="2" l="1"/>
  <c r="E40" i="2"/>
  <c r="D40" i="2"/>
  <c r="D39" i="2"/>
</calcChain>
</file>

<file path=xl/comments1.xml><?xml version="1.0" encoding="utf-8"?>
<comments xmlns="http://schemas.openxmlformats.org/spreadsheetml/2006/main">
  <authors>
    <author/>
  </authors>
  <commentList>
    <comment ref="K45" authorId="0" shapeId="0">
      <text>
        <r>
          <rPr>
            <sz val="12"/>
            <color rgb="FF000000"/>
            <rFont val="Times New Roman"/>
            <family val="1"/>
            <charset val="204"/>
          </rPr>
          <t>Кампус 1 - 4 сем., Кампус 2,3 - 3 сем.</t>
        </r>
      </text>
    </comment>
  </commentList>
</comments>
</file>

<file path=xl/sharedStrings.xml><?xml version="1.0" encoding="utf-8"?>
<sst xmlns="http://schemas.openxmlformats.org/spreadsheetml/2006/main" count="584" uniqueCount="301">
  <si>
    <t>КЫРГЫЗ РЕСПУБЛИКАСЫНЫН БИЛИМ БЕРҮҮ ЖАНА ИЛИМ МИНИСТРЛИГИ / МИНИСТЕРСТВО  ОБРАЗОВАНИЯ  И НАУКИ КЫРГЫЗСКОЙ  РЕСПУБЛИКИ / MINISTRY OF EDUCATION AND SCIENCE OF THE KYRGYZ REPUBLIC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</si>
  <si>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KYRGYZ STATE TECHNICAL UNIVERSITY named after I. Razzakov</t>
  </si>
  <si>
    <t>ЖУМУШЧУ ОКУУ ПЛАНЫ / РАБОЧИЙ  УЧЕБНЫЙ  ПЛАН / WORKING CURRICULUM</t>
  </si>
  <si>
    <r>
      <rPr>
        <b/>
        <sz val="11"/>
        <color theme="1"/>
        <rFont val="Times New Roman"/>
        <family val="1"/>
        <charset val="204"/>
      </rPr>
      <t xml:space="preserve">Бакалавр даярдоо / </t>
    </r>
    <r>
      <rPr>
        <b/>
        <sz val="12"/>
        <color theme="1"/>
        <rFont val="Times New Roman"/>
        <family val="1"/>
        <charset val="204"/>
      </rPr>
      <t xml:space="preserve">Подготовки бакалавра </t>
    </r>
    <r>
      <rPr>
        <b/>
        <sz val="11"/>
        <color theme="1"/>
        <rFont val="Times New Roman"/>
        <family val="1"/>
        <charset val="204"/>
      </rPr>
      <t xml:space="preserve"> / Working bachelor's study curriculum</t>
    </r>
  </si>
  <si>
    <t>БАГЫТ / НАПРАВЛЕНИЕ / MAJOR:</t>
  </si>
  <si>
    <t xml:space="preserve"> </t>
  </si>
  <si>
    <t xml:space="preserve">ПРОФИЛЬ / PROFILE: </t>
  </si>
  <si>
    <t xml:space="preserve">КВАЛИФИКАЦИЯСЫ / КВАЛИФИКАЦИЯ / QUALIFICATION: </t>
  </si>
  <si>
    <t>Бакалавр / Bachelor</t>
  </si>
  <si>
    <t>ОКУТУУНУН ЧЕНЕМДИК МӨӨНӨТҮ / НОРМАТИВНЫЙ СРОК ОБУЧЕНИЯ /STANDARD TERM OF STUDY:</t>
  </si>
  <si>
    <t>4 жыл / 4 года / 4 years</t>
  </si>
  <si>
    <t>ОКУТУУНУН  ФОРМАСЫ/ ФОРМА ОБУЧЕНИЯ / FORM OF STUDY:</t>
  </si>
  <si>
    <t>Күндүзгү  / Очная / Full-time</t>
  </si>
  <si>
    <t>Окуу процессинин графиги / График учебного процесса / The schedule of the educational process</t>
  </si>
  <si>
    <t>Убакыттын бюджет боюнча топтомо маалыматтары (жумаларда) /Сводные данные по бюджету времени (в неделях)/Summary of budget time (in weeks)</t>
  </si>
  <si>
    <t>курс/course</t>
  </si>
  <si>
    <t>Сентябрь/September</t>
  </si>
  <si>
    <t>Октябрь/October</t>
  </si>
  <si>
    <t>Ноябрь/November</t>
  </si>
  <si>
    <t>Декабрь/December</t>
  </si>
  <si>
    <t>Январь/January</t>
  </si>
  <si>
    <t>Февраль/February</t>
  </si>
  <si>
    <t>Март/March</t>
  </si>
  <si>
    <t>Апрель/April</t>
  </si>
  <si>
    <t>Май/May</t>
  </si>
  <si>
    <t>Июнь/June</t>
  </si>
  <si>
    <t>Июль/July</t>
  </si>
  <si>
    <t>Август/August</t>
  </si>
  <si>
    <t>бардыгы/всего/total</t>
  </si>
  <si>
    <t>теор.окутуу /теорет.обучение/ theoretical education</t>
  </si>
  <si>
    <t>сынактык сессия/экз. сессия/еxam. session</t>
  </si>
  <si>
    <t>практика/practice</t>
  </si>
  <si>
    <t xml:space="preserve">БКИ аткаруу /выполнение ВКР/ execution of FQW </t>
  </si>
  <si>
    <t>мамлекеттик аттестация/ гос.аттестация/ state certification</t>
  </si>
  <si>
    <t>каникулдар/ каникулы/ vacation</t>
  </si>
  <si>
    <t>1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</si>
  <si>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</si>
  <si>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</si>
  <si>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</si>
  <si>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</si>
  <si>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</si>
  <si>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</si>
  <si>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</si>
  <si>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</si>
  <si>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</si>
  <si>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</si>
  <si>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</si>
  <si>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</si>
  <si>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</si>
  <si>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</si>
  <si>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</si>
  <si>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</si>
  <si>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2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</si>
  <si>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</si>
  <si>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</si>
  <si>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</si>
  <si>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</si>
  <si>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</si>
  <si>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</si>
  <si>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</si>
  <si>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</si>
  <si>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</si>
  <si>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</si>
  <si>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</si>
  <si>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</si>
  <si>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</si>
  <si>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>Р</t>
  </si>
  <si>
    <t xml:space="preserve"> =</t>
  </si>
  <si>
    <t>О</t>
  </si>
  <si>
    <t>П</t>
  </si>
  <si>
    <t>Х</t>
  </si>
  <si>
    <t>ОЛ</t>
  </si>
  <si>
    <t>ГА</t>
  </si>
  <si>
    <t>//</t>
  </si>
  <si>
    <t>ВР</t>
  </si>
  <si>
    <t>Жыйынтыгы/Итого/Total</t>
  </si>
  <si>
    <t xml:space="preserve">БЕЛГИЛЕР: </t>
  </si>
  <si>
    <t>ОБОЗНАЧЕНИЯ:</t>
  </si>
  <si>
    <r>
      <rPr>
        <sz val="9"/>
        <color theme="1"/>
        <rFont val="Times New Roman"/>
        <family val="1"/>
        <charset val="204"/>
      </rPr>
      <t>Теориялык окутуу /</t>
    </r>
    <r>
      <rPr>
        <b/>
        <sz val="9"/>
        <color theme="1"/>
        <rFont val="Times New Roman"/>
        <family val="1"/>
        <charset val="204"/>
      </rPr>
      <t>Теоретическое обуч.</t>
    </r>
  </si>
  <si>
    <r>
      <rPr>
        <sz val="9"/>
        <color theme="1"/>
        <rFont val="Times New Roman"/>
        <family val="1"/>
        <charset val="204"/>
      </rPr>
      <t>Окуу практикасы /</t>
    </r>
    <r>
      <rPr>
        <b/>
        <sz val="9"/>
        <color theme="1"/>
        <rFont val="Times New Roman"/>
        <family val="1"/>
        <charset val="204"/>
      </rPr>
      <t>Учебная практика</t>
    </r>
  </si>
  <si>
    <r>
      <rPr>
        <sz val="9"/>
        <color theme="1"/>
        <rFont val="Times New Roman"/>
        <family val="1"/>
        <charset val="204"/>
      </rPr>
      <t>Обзордук лекциялар, консультациялар/</t>
    </r>
    <r>
      <rPr>
        <b/>
        <sz val="9"/>
        <color theme="1"/>
        <rFont val="Times New Roman"/>
        <family val="1"/>
        <charset val="204"/>
      </rPr>
      <t xml:space="preserve">Обзорные лекции, </t>
    </r>
  </si>
  <si>
    <t>DENOTATION:</t>
  </si>
  <si>
    <t>/Theoretical education</t>
  </si>
  <si>
    <t>/Educational practice</t>
  </si>
  <si>
    <r>
      <rPr>
        <b/>
        <sz val="9"/>
        <color theme="1"/>
        <rFont val="Times New Roman"/>
        <family val="1"/>
        <charset val="204"/>
      </rPr>
      <t>консультации</t>
    </r>
    <r>
      <rPr>
        <sz val="9"/>
        <color theme="1"/>
        <rFont val="Times New Roman"/>
        <family val="1"/>
        <charset val="204"/>
      </rPr>
      <t>/Overview lectures, consultations</t>
    </r>
  </si>
  <si>
    <r>
      <rPr>
        <sz val="9"/>
        <color theme="1"/>
        <rFont val="Times New Roman"/>
        <family val="1"/>
        <charset val="204"/>
      </rPr>
      <t>Чектил көзөмөл/</t>
    </r>
    <r>
      <rPr>
        <b/>
        <sz val="9"/>
        <color theme="1"/>
        <rFont val="Times New Roman"/>
        <family val="1"/>
        <charset val="204"/>
      </rPr>
      <t>Рубежный контроль</t>
    </r>
  </si>
  <si>
    <r>
      <rPr>
        <sz val="9"/>
        <color theme="1"/>
        <rFont val="Times New Roman"/>
        <family val="1"/>
        <charset val="204"/>
      </rPr>
      <t>Өндүрүштүк практика /</t>
    </r>
    <r>
      <rPr>
        <b/>
        <sz val="9"/>
        <color theme="1"/>
        <rFont val="Times New Roman"/>
        <family val="1"/>
        <charset val="204"/>
      </rPr>
      <t>Производственная практика</t>
    </r>
  </si>
  <si>
    <r>
      <rPr>
        <sz val="9"/>
        <color theme="1"/>
        <rFont val="Times New Roman"/>
        <family val="1"/>
        <charset val="204"/>
      </rPr>
      <t>Даярдоо багыты боюнча мамлекеттик сынак/</t>
    </r>
    <r>
      <rPr>
        <b/>
        <sz val="9"/>
        <color theme="1"/>
        <rFont val="Times New Roman"/>
        <family val="1"/>
        <charset val="204"/>
      </rPr>
      <t xml:space="preserve">Гос.экзамен по </t>
    </r>
  </si>
  <si>
    <t>/Mid-term control</t>
  </si>
  <si>
    <t>/Production practice</t>
  </si>
  <si>
    <r>
      <rPr>
        <b/>
        <sz val="9"/>
        <color theme="1"/>
        <rFont val="Times New Roman"/>
        <family val="1"/>
        <charset val="204"/>
      </rPr>
      <t>направлению подготовки</t>
    </r>
    <r>
      <rPr>
        <sz val="9"/>
        <color theme="1"/>
        <rFont val="Times New Roman"/>
        <family val="1"/>
        <charset val="204"/>
      </rPr>
      <t>/State examination in the major of training</t>
    </r>
  </si>
  <si>
    <r>
      <rPr>
        <sz val="9"/>
        <color theme="1"/>
        <rFont val="Times New Roman"/>
        <family val="1"/>
        <charset val="204"/>
      </rPr>
      <t>Сынактык сессия /</t>
    </r>
    <r>
      <rPr>
        <b/>
        <sz val="9"/>
        <color theme="1"/>
        <rFont val="Times New Roman"/>
        <family val="1"/>
        <charset val="204"/>
      </rPr>
      <t>Экзаменационная сессия</t>
    </r>
  </si>
  <si>
    <r>
      <rPr>
        <sz val="9"/>
        <color theme="1"/>
        <rFont val="Times New Roman"/>
        <family val="1"/>
        <charset val="204"/>
      </rPr>
      <t>Квалификация алдындагы  практика/</t>
    </r>
    <r>
      <rPr>
        <b/>
        <sz val="9"/>
        <color theme="1"/>
        <rFont val="Times New Roman"/>
        <family val="1"/>
        <charset val="204"/>
      </rPr>
      <t>Предквалификационная практика</t>
    </r>
  </si>
  <si>
    <t>/Examination session</t>
  </si>
  <si>
    <t>/Prequalification practice</t>
  </si>
  <si>
    <r>
      <rPr>
        <sz val="9"/>
        <color theme="1"/>
        <rFont val="Times New Roman"/>
        <family val="1"/>
        <charset val="204"/>
      </rPr>
      <t>Каникулдар/</t>
    </r>
    <r>
      <rPr>
        <b/>
        <sz val="9"/>
        <color theme="1"/>
        <rFont val="Times New Roman"/>
        <family val="1"/>
        <charset val="204"/>
      </rPr>
      <t>Каникулы</t>
    </r>
    <r>
      <rPr>
        <sz val="9"/>
        <color theme="1"/>
        <rFont val="Times New Roman"/>
        <family val="1"/>
        <charset val="204"/>
      </rPr>
      <t>/Vacation</t>
    </r>
  </si>
  <si>
    <t xml:space="preserve">// </t>
  </si>
  <si>
    <r>
      <rPr>
        <sz val="9"/>
        <color theme="1"/>
        <rFont val="Times New Roman"/>
        <family val="1"/>
        <charset val="204"/>
      </rPr>
      <t>БКИ аткаруу/</t>
    </r>
    <r>
      <rPr>
        <b/>
        <sz val="9"/>
        <color theme="1"/>
        <rFont val="Times New Roman"/>
        <family val="1"/>
        <charset val="204"/>
      </rPr>
      <t xml:space="preserve">Выполнение ВКР </t>
    </r>
  </si>
  <si>
    <r>
      <rPr>
        <sz val="9"/>
        <color theme="1"/>
        <rFont val="Times New Roman"/>
        <family val="1"/>
        <charset val="204"/>
      </rPr>
      <t>БКИ коргоо/</t>
    </r>
    <r>
      <rPr>
        <b/>
        <sz val="9"/>
        <color theme="1"/>
        <rFont val="Times New Roman"/>
        <family val="1"/>
        <charset val="204"/>
      </rPr>
      <t xml:space="preserve">Защита ВКР/Рrotection of FQW </t>
    </r>
  </si>
  <si>
    <t xml:space="preserve">/Execution of FQW </t>
  </si>
  <si>
    <t xml:space="preserve">  Дисциплинанын коду/   Код дисциплины/   Discipline code</t>
  </si>
  <si>
    <t xml:space="preserve">   ДИСЦИПЛИНАЛАРДЫН АТАЛЫШЫ / НАИМЕНОВАНИЕ ДИСЦИПЛИНЫ/  NAME OF THE DISCIPLINE</t>
  </si>
  <si>
    <t>Кафедра/Department</t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</si>
  <si>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</si>
  <si>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</si>
  <si>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</si>
  <si>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</si>
  <si>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</si>
  <si>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</si>
  <si>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Семестрлер боюнча отчет/ Отчет по семестрам/ Semester's report</t>
  </si>
  <si>
    <t>Бардыгы / Всего/ Total</t>
  </si>
  <si>
    <t>алардын ичинен:/из них:/ from them:</t>
  </si>
  <si>
    <t>Өз алдынча иштөө/ Самостоятельная работа/ Independent work</t>
  </si>
  <si>
    <t>1 сем/sem (КС/ОС/AS) -16 жум./нед./weeks</t>
  </si>
  <si>
    <t>2 сем/sem (ЖС/ВС/SS) -16 жум./нед./weeks</t>
  </si>
  <si>
    <t>3 сем/sem (КС/ОС/AS) -16 жум./нед./weeks</t>
  </si>
  <si>
    <t>4 сем/sem (ЖС/ВС/SS) -16 жум./нед./weeks</t>
  </si>
  <si>
    <t>5 сем/sem (КС/ОС/AS) -16 жум./нед./weeks</t>
  </si>
  <si>
    <t>6 сем/sem (ЖС/ВС/SS) -16 жум./нед./weeks</t>
  </si>
  <si>
    <t>7 сем/sem (КС/ОС/AS) -16 жум./нед./weeks</t>
  </si>
  <si>
    <t>8 сем/sem (ЖС/ВС/SS) -16 жум./нед./weeks</t>
  </si>
  <si>
    <t>Лекциялар/Лекции/ lectures</t>
  </si>
  <si>
    <t>Лабораториялык/Лабораторные/ laboratory</t>
  </si>
  <si>
    <t>Практикалык/Практические/ Practical</t>
  </si>
  <si>
    <t>лк/ лк/ leс</t>
  </si>
  <si>
    <t>лб/лб/ lab</t>
  </si>
  <si>
    <t>пр/ пр/ prac</t>
  </si>
  <si>
    <t>Кредит/Credit</t>
  </si>
  <si>
    <t>сынак/экзамен/exam</t>
  </si>
  <si>
    <t>зачет/credits-zachet</t>
  </si>
  <si>
    <t xml:space="preserve">КИ,КД/КР, КП/CW, CP </t>
  </si>
  <si>
    <t>Кредиты/ Credits ECTS</t>
  </si>
  <si>
    <t xml:space="preserve"> Сааттар/ Часы/ Hours</t>
  </si>
  <si>
    <t>Блок 1.</t>
  </si>
  <si>
    <t>Б1.1.</t>
  </si>
  <si>
    <t>БАЗАЛЫК БӨЛҮК / БАЗОВАЯ ЧАСТЬ / BASIC  PART</t>
  </si>
  <si>
    <t>Б1.1.1</t>
  </si>
  <si>
    <t>КТ</t>
  </si>
  <si>
    <t>ГЭ</t>
  </si>
  <si>
    <t>Б1.1.3</t>
  </si>
  <si>
    <t>ИЯ</t>
  </si>
  <si>
    <t>Б1.1.4</t>
  </si>
  <si>
    <t>ГиОН</t>
  </si>
  <si>
    <t xml:space="preserve">ВАРИАТИВДҮҮ БӨЛҮК / ВАРИАТИВНАЯ ЧАСТЬ / VARIABLE PART: </t>
  </si>
  <si>
    <t>Цикл Б1.1 боюнча жыйынтыгы /Итого по циклу Б1.1/Total cycle Б1.1</t>
  </si>
  <si>
    <t>Б1.2.</t>
  </si>
  <si>
    <t>МАТЕМАТИКАЛЫК ЖАНА ТАБИГЫЙ-ИЛИМИЙ ЦИКЛ / МАТЕМАТИЧЕСКИЙ И ЕСТЕСТВЕННО-НАУЧНЫЙ ЦИКЛ/MATHEMATICAL AND NATURAL SCIENCE CYCLE</t>
  </si>
  <si>
    <t>Б1.2.1</t>
  </si>
  <si>
    <t>ВМ</t>
  </si>
  <si>
    <t>Б1.2.2</t>
  </si>
  <si>
    <t>Физика</t>
  </si>
  <si>
    <t>Б1.2.3</t>
  </si>
  <si>
    <t>Цикл Б1.2 боюнча жыйынтыгы /Итого по циклу Б1.2/Total cycle Б1.2</t>
  </si>
  <si>
    <t>Б1.3.</t>
  </si>
  <si>
    <t>КЕСИПТИК ЦИКЛ / ПРОФЕССИОНАЛЬНЫЙ ЦИКЛ / PROFESSIONAL CYCLE</t>
  </si>
  <si>
    <t>Б1.3.1</t>
  </si>
  <si>
    <t>ИиКГ</t>
  </si>
  <si>
    <t>Б1.3.2</t>
  </si>
  <si>
    <t>Б1.3.3</t>
  </si>
  <si>
    <t>Б1.3.4</t>
  </si>
  <si>
    <t>Б1.3.5</t>
  </si>
  <si>
    <t>ТБ</t>
  </si>
  <si>
    <t>Б1.3.6</t>
  </si>
  <si>
    <t>ЭУП</t>
  </si>
  <si>
    <t>Цикл Б1.3 боюнча жыйынтыгы /Итого по циклу Б1.3/Total cycle Б1.3</t>
  </si>
  <si>
    <t>ФКиС</t>
  </si>
  <si>
    <t>1-4</t>
  </si>
  <si>
    <t>Блок 2.</t>
  </si>
  <si>
    <t>Блок 3.</t>
  </si>
  <si>
    <t>Окуу дисциплиналары боюнча кредиттер/Кредитов по учебным дисциплинам /Credits in various academic disciplines:</t>
  </si>
  <si>
    <t>Окуунун баардык мезгилиндеги кредиттердин топтому / ВСЕГО кредитов за весь период обучения / Total credits for the entire period of study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</si>
  <si>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</si>
  <si>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ФАКУЛЬТАТИВДЕР/ФАКУЛЬТАТИВЫ/ELECTIVES:</t>
  </si>
  <si>
    <r>
      <rPr>
        <sz val="16"/>
        <color theme="1"/>
        <rFont val="Times New Roman"/>
        <family val="1"/>
        <charset val="204"/>
      </rPr>
      <t>Англис тили</t>
    </r>
    <r>
      <rPr>
        <b/>
        <sz val="16"/>
        <color theme="1"/>
        <rFont val="Times New Roman"/>
        <family val="1"/>
        <charset val="204"/>
      </rPr>
      <t xml:space="preserve"> / Английский язык  / </t>
    </r>
    <r>
      <rPr>
        <sz val="16"/>
        <color theme="1"/>
        <rFont val="Times New Roman"/>
        <family val="1"/>
        <charset val="204"/>
      </rPr>
      <t>English  language</t>
    </r>
  </si>
  <si>
    <t>3,4,5</t>
  </si>
  <si>
    <t xml:space="preserve">№ </t>
  </si>
  <si>
    <t>ПРАКТИКАНЫН АТАЛЫШЫ / НАИМЕНОВАНИЕ ПРАКТИКИ/ NAME OF THE PRACTICE</t>
  </si>
  <si>
    <t>сем./ sem.</t>
  </si>
  <si>
    <t>кред/cred</t>
  </si>
  <si>
    <t>жум. көлөмү/ объем в нед/ volume in weeks</t>
  </si>
  <si>
    <t>№</t>
  </si>
  <si>
    <t>ЖЫЙЫНТЫКТООЧУ МАМЛЕКЕТТИК АТТЕСТАЦИЯ / ИТОГОВАЯ ГОСУДАРСТВЕННАЯ АТТЕСТАЦИЯ / FINAL STATE CERTIFICATION</t>
  </si>
  <si>
    <t>кред/ cred</t>
  </si>
  <si>
    <t>жум.көлөмү/ объем в нед/ volume in weeks</t>
  </si>
  <si>
    <r>
      <rPr>
        <sz val="14"/>
        <color theme="1"/>
        <rFont val="Times New Roman"/>
        <family val="1"/>
        <charset val="204"/>
      </rPr>
      <t xml:space="preserve">Даярдоо багыты боюнча мамлекеттик сынак / </t>
    </r>
    <r>
      <rPr>
        <b/>
        <sz val="14"/>
        <color theme="1"/>
        <rFont val="Times New Roman"/>
        <family val="1"/>
        <charset val="204"/>
      </rPr>
      <t>Государственный экзамен по направлению подготовки</t>
    </r>
    <r>
      <rPr>
        <sz val="14"/>
        <color theme="1"/>
        <rFont val="Times New Roman"/>
        <family val="1"/>
        <charset val="204"/>
      </rPr>
      <t xml:space="preserve"> / State examination in the major of training</t>
    </r>
  </si>
  <si>
    <r>
      <rPr>
        <sz val="14"/>
        <color theme="1"/>
        <rFont val="Times New Roman"/>
        <family val="1"/>
        <charset val="204"/>
      </rPr>
      <t xml:space="preserve">Бүтүрүүчү квалификациялык ишти коргоо / </t>
    </r>
    <r>
      <rPr>
        <b/>
        <sz val="14"/>
        <color theme="1"/>
        <rFont val="Times New Roman"/>
        <family val="1"/>
        <charset val="204"/>
      </rPr>
      <t>Защита выпускной квалификационной работы</t>
    </r>
    <r>
      <rPr>
        <sz val="14"/>
        <color theme="1"/>
        <rFont val="Times New Roman"/>
        <family val="1"/>
        <charset val="204"/>
      </rPr>
      <t xml:space="preserve"> / Protection of final qualifying work</t>
    </r>
  </si>
  <si>
    <t xml:space="preserve">Белгилер:/Обозначения:/Denotation: </t>
  </si>
  <si>
    <r>
      <rPr>
        <b/>
        <sz val="12"/>
        <color theme="1"/>
        <rFont val="Times New Roman"/>
        <family val="1"/>
        <charset val="204"/>
      </rPr>
      <t xml:space="preserve">лк/ лк/ leс </t>
    </r>
    <r>
      <rPr>
        <sz val="12"/>
        <color theme="1"/>
        <rFont val="Times New Roman"/>
        <family val="1"/>
        <charset val="204"/>
      </rPr>
      <t xml:space="preserve">- лекциялар/лекции/ lectures, </t>
    </r>
    <r>
      <rPr>
        <b/>
        <sz val="12"/>
        <color theme="1"/>
        <rFont val="Times New Roman"/>
        <family val="1"/>
        <charset val="204"/>
      </rPr>
      <t>лб/лб/ lab</t>
    </r>
    <r>
      <rPr>
        <sz val="12"/>
        <color theme="1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color theme="1"/>
        <rFont val="Times New Roman"/>
        <family val="1"/>
        <charset val="204"/>
      </rPr>
      <t>пр/ пр/ prac</t>
    </r>
    <r>
      <rPr>
        <sz val="12"/>
        <color theme="1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</si>
  <si>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color theme="1"/>
        <rFont val="Times New Roman"/>
        <family val="1"/>
        <charset val="204"/>
      </rPr>
      <t xml:space="preserve">КС/ОС/AS </t>
    </r>
    <r>
      <rPr>
        <sz val="12"/>
        <color theme="1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color theme="1"/>
        <rFont val="Times New Roman"/>
        <family val="1"/>
        <charset val="204"/>
      </rPr>
      <t>ЖС/ВС/SS</t>
    </r>
    <r>
      <rPr>
        <sz val="12"/>
        <color theme="1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</si>
  <si>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color theme="1"/>
        <rFont val="Times New Roman"/>
        <family val="1"/>
        <charset val="204"/>
      </rPr>
      <t>КИ, КД/КР, КП/CW, CP</t>
    </r>
    <r>
      <rPr>
        <sz val="12"/>
        <color theme="1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</si>
  <si>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r>
      <rPr>
        <b/>
        <sz val="12"/>
        <color theme="1"/>
        <rFont val="Times New Roman"/>
        <family val="1"/>
        <charset val="204"/>
      </rPr>
      <t>ЖКБ БС/ОС ВПО/ ES HPE</t>
    </r>
    <r>
      <rPr>
        <sz val="12"/>
        <color theme="1"/>
        <rFont val="Times New Roman"/>
        <family val="1"/>
        <charset val="204"/>
      </rPr>
      <t xml:space="preserve"> - Жогорку кесиптик билим берүүнүн билим берүү стандарты / Образовательный стандарт высшего профессионального образования/Educational standard  of higher professional education</t>
    </r>
  </si>
  <si>
    <r>
      <rPr>
        <sz val="14"/>
        <color theme="1"/>
        <rFont val="Times New Roman"/>
        <family val="1"/>
        <charset val="204"/>
      </rP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color theme="1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color theme="1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</si>
  <si>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r>
      <rPr>
        <sz val="14"/>
        <color theme="1"/>
        <rFont val="Times New Roman"/>
        <family val="1"/>
        <charset val="204"/>
      </rPr>
      <t xml:space="preserve">Жумушчу окуу планы кафедранын 20___-ж. "______" жыйынында каралды, протокол №_______ / </t>
    </r>
    <r>
      <rPr>
        <b/>
        <sz val="14"/>
        <color theme="1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color theme="1"/>
        <rFont val="Times New Roman"/>
        <family val="1"/>
        <charset val="204"/>
      </rPr>
      <t xml:space="preserve"> / The curriculum considered at a meeting of the Department, protocol №______ from "_______" 20___ y.</t>
    </r>
  </si>
  <si>
    <t xml:space="preserve">____________кафедрасынын башчысы / Заведующий кафедрой "_________"/ </t>
  </si>
  <si>
    <t>ОУКтун төрайымы / Председатель УМК /</t>
  </si>
  <si>
    <t xml:space="preserve">The head of Department "____________"  _____________  </t>
  </si>
  <si>
    <t xml:space="preserve">The chairman of the ECM_____________ </t>
  </si>
  <si>
    <t>ОБ башчысы / Начальник УУ / Head of ED_________Дыканалиев К.М./Дыканалиев К.М./Dykanaliev K. M.</t>
  </si>
  <si>
    <t>ПРОФИЛЬ / ПРОФИЛЬ / PROFILE: ______________________________________________________________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</si>
  <si>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</si>
  <si>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Жалпы эмгек көлөмү/ Общая трудоемкость/ Total labor intensity</t>
  </si>
  <si>
    <t>ВАРИАТИВДҮҮ БӨЛҮК / ВАРИАТИВНАЯ ЧАСТЬ / VARIABLE PART:</t>
  </si>
  <si>
    <t>ЖОЖдун компоненти / Вузовский компонент / University component</t>
  </si>
  <si>
    <t>Тандоо курстар / Курсы по выбору / Elective courses</t>
  </si>
  <si>
    <t>Б1.1.В1</t>
  </si>
  <si>
    <t>ОП Лг</t>
  </si>
  <si>
    <t>Б1.1.В3</t>
  </si>
  <si>
    <t>ОП ИП</t>
  </si>
  <si>
    <t>Б1.1.В4</t>
  </si>
  <si>
    <t>Б1.2.П1</t>
  </si>
  <si>
    <t>Б1.2.П2</t>
  </si>
  <si>
    <t>Б1.2.П3</t>
  </si>
  <si>
    <t>Хим</t>
  </si>
  <si>
    <t>Б1.2.В1</t>
  </si>
  <si>
    <t>Б1.2.В2</t>
  </si>
  <si>
    <t>Б1.3.П1</t>
  </si>
  <si>
    <t>Б1.3.П2</t>
  </si>
  <si>
    <t>Б1.3.П3</t>
  </si>
  <si>
    <t>Б1.3.П4</t>
  </si>
  <si>
    <t>Б1.3.П5</t>
  </si>
  <si>
    <t>Б1.3.П6</t>
  </si>
  <si>
    <t>Б1.3.П7</t>
  </si>
  <si>
    <t>Б1.3.П8</t>
  </si>
  <si>
    <t>Б1.3.П9</t>
  </si>
  <si>
    <t>Б1.3.П10</t>
  </si>
  <si>
    <t>Б1.3.П11</t>
  </si>
  <si>
    <t>Б1.3.П12</t>
  </si>
  <si>
    <t>Б1.3.В1</t>
  </si>
  <si>
    <t>Б1.3.В2</t>
  </si>
  <si>
    <t>Б1.3.В3</t>
  </si>
  <si>
    <t>Б1.3.В4</t>
  </si>
  <si>
    <t>Б1.3.В5</t>
  </si>
  <si>
    <t>Б1.3.В6</t>
  </si>
  <si>
    <t>Б1.3.В7</t>
  </si>
  <si>
    <t>Б1.3.В8</t>
  </si>
  <si>
    <t>Б1.3.В9</t>
  </si>
  <si>
    <t>Б1.3.В10</t>
  </si>
  <si>
    <t>Б1.3.В11</t>
  </si>
  <si>
    <t>Б1.3.В12</t>
  </si>
  <si>
    <t>Б1.3.В13</t>
  </si>
  <si>
    <t>Б1.3.В14</t>
  </si>
  <si>
    <t>ОБ башчысы / Начальник УУ / Head of ED_____________Дыканалиев К.М./Дыканалиев К.М./Dykanaliev K. M.</t>
  </si>
  <si>
    <r>
      <t xml:space="preserve">ЧЕТ ТИЛИ / </t>
    </r>
    <r>
      <rPr>
        <b/>
        <sz val="16"/>
        <rFont val="Times New Roman"/>
        <family val="1"/>
        <charset val="204"/>
      </rPr>
      <t>ИНОСТРАННЫЙ ЯЗЫК</t>
    </r>
    <r>
      <rPr>
        <sz val="16"/>
        <rFont val="Times New Roman"/>
        <family val="1"/>
        <charset val="204"/>
      </rPr>
      <t xml:space="preserve"> / FOREIGN LANGUAGE</t>
    </r>
  </si>
  <si>
    <r>
      <t>ФИЛОСОФИЯ</t>
    </r>
    <r>
      <rPr>
        <sz val="16"/>
        <rFont val="Times New Roman"/>
        <family val="1"/>
        <charset val="204"/>
      </rPr>
      <t>/ PHILOSOPHY</t>
    </r>
  </si>
  <si>
    <r>
      <rPr>
        <sz val="15"/>
        <rFont val="Times New Roman"/>
        <family val="1"/>
        <charset val="204"/>
      </rPr>
      <t>ЧЫГАРМАЧЫЛЫК ОЙ ЖҮГҮРТҮҮ</t>
    </r>
    <r>
      <rPr>
        <b/>
        <sz val="15"/>
        <rFont val="Times New Roman"/>
        <family val="1"/>
        <charset val="204"/>
      </rPr>
      <t xml:space="preserve"> / КРЕАТИВНОЕ МЫШЛЕНИЕ / </t>
    </r>
    <r>
      <rPr>
        <sz val="15"/>
        <rFont val="Times New Roman"/>
        <family val="1"/>
        <charset val="204"/>
      </rPr>
      <t>CREATIVE THINKING</t>
    </r>
  </si>
  <si>
    <r>
      <t xml:space="preserve">МАТЕМАТИКА 1 / </t>
    </r>
    <r>
      <rPr>
        <b/>
        <sz val="16"/>
        <rFont val="Times New Roman"/>
        <family val="1"/>
        <charset val="204"/>
      </rPr>
      <t>МАТЕМАТИКА 1 /</t>
    </r>
    <r>
      <rPr>
        <sz val="16"/>
        <rFont val="Times New Roman"/>
        <family val="1"/>
        <charset val="204"/>
      </rPr>
      <t xml:space="preserve"> MATHEMATICS 1</t>
    </r>
  </si>
  <si>
    <r>
      <t xml:space="preserve">МАТЕМАТИКА 2 / </t>
    </r>
    <r>
      <rPr>
        <b/>
        <sz val="16"/>
        <rFont val="Times New Roman"/>
        <family val="1"/>
        <charset val="204"/>
      </rPr>
      <t>МАТЕМАТИКА 2 /</t>
    </r>
    <r>
      <rPr>
        <sz val="16"/>
        <rFont val="Times New Roman"/>
        <family val="1"/>
        <charset val="204"/>
      </rPr>
      <t xml:space="preserve"> MATHEMATICS 2</t>
    </r>
  </si>
  <si>
    <r>
      <t>ФИЗИКА 1</t>
    </r>
    <r>
      <rPr>
        <b/>
        <sz val="16"/>
        <color theme="1"/>
        <rFont val="Times New Roman"/>
        <family val="1"/>
        <charset val="204"/>
      </rPr>
      <t xml:space="preserve"> / ФИЗИКА 1 </t>
    </r>
    <r>
      <rPr>
        <sz val="16"/>
        <color theme="1"/>
        <rFont val="Times New Roman"/>
        <family val="1"/>
        <charset val="204"/>
      </rPr>
      <t>/ PHYSICS 1</t>
    </r>
  </si>
  <si>
    <r>
      <t xml:space="preserve">ИНФОРМАТИКА 1  / </t>
    </r>
    <r>
      <rPr>
        <b/>
        <sz val="16"/>
        <rFont val="Times New Roman"/>
        <family val="1"/>
        <charset val="204"/>
      </rPr>
      <t xml:space="preserve">ИНФОРМАТИКА 1 / </t>
    </r>
    <r>
      <rPr>
        <sz val="16"/>
        <rFont val="Times New Roman"/>
        <family val="1"/>
        <charset val="204"/>
      </rPr>
      <t>COMPUTER SCIENCE 1</t>
    </r>
  </si>
  <si>
    <r>
      <t>ФИЗИКА 2</t>
    </r>
    <r>
      <rPr>
        <b/>
        <sz val="16"/>
        <color theme="1"/>
        <rFont val="Times New Roman"/>
        <family val="1"/>
        <charset val="204"/>
      </rPr>
      <t xml:space="preserve"> / ФИЗИКА 2 </t>
    </r>
    <r>
      <rPr>
        <sz val="16"/>
        <color theme="1"/>
        <rFont val="Times New Roman"/>
        <family val="1"/>
        <charset val="204"/>
      </rPr>
      <t>/ PHYSICS 2</t>
    </r>
  </si>
  <si>
    <r>
      <t xml:space="preserve">ИНФОРМАТИКА 2  / </t>
    </r>
    <r>
      <rPr>
        <b/>
        <sz val="16"/>
        <rFont val="Times New Roman"/>
        <family val="1"/>
        <charset val="204"/>
      </rPr>
      <t xml:space="preserve">ИНФОРМАТИКА 2 / </t>
    </r>
    <r>
      <rPr>
        <sz val="16"/>
        <rFont val="Times New Roman"/>
        <family val="1"/>
        <charset val="204"/>
      </rPr>
      <t>COMPUTER SCIENCE 2</t>
    </r>
  </si>
  <si>
    <r>
      <t xml:space="preserve">ИНЖЕНЕРДИК ЖАНА КОМПЬЮТЕРДИК ГРАФИКА / </t>
    </r>
    <r>
      <rPr>
        <b/>
        <sz val="16"/>
        <color theme="1"/>
        <rFont val="Times New Roman"/>
        <family val="1"/>
        <charset val="204"/>
      </rPr>
      <t xml:space="preserve">ИНЖЕНЕРНАЯ И КОМПЬЮТЕРНАЯ ГРАФИКА </t>
    </r>
    <r>
      <rPr>
        <sz val="16"/>
        <color theme="1"/>
        <rFont val="Times New Roman"/>
        <family val="1"/>
        <charset val="204"/>
      </rPr>
      <t>/ ENGINEERING AND COMPUTER GRAPHICS</t>
    </r>
  </si>
  <si>
    <r>
      <t xml:space="preserve">ЖАШОО КООПСУЗДУГУ (ЖК, ЭКОЛОГИЯ) / </t>
    </r>
    <r>
      <rPr>
        <b/>
        <sz val="16"/>
        <color theme="1"/>
        <rFont val="Times New Roman"/>
        <family val="1"/>
        <charset val="204"/>
      </rPr>
      <t xml:space="preserve">БЕЗОПАСНОСТЬ ЖИЗНЕДЕЯТЕЛЬНОСТИ (БЖД, ЭКОЛОГИЯ) </t>
    </r>
    <r>
      <rPr>
        <sz val="16"/>
        <color theme="1"/>
        <rFont val="Times New Roman"/>
        <family val="1"/>
        <charset val="204"/>
      </rPr>
      <t>/ LIFE SAFETY (LS, ECOLOGY)</t>
    </r>
  </si>
  <si>
    <r>
      <t xml:space="preserve">ЭКОНОМИКА, УЮШТУРУУ ЖАНА ӨНДҮРҮШТҮ БАШКАРУУ / </t>
    </r>
    <r>
      <rPr>
        <b/>
        <sz val="16"/>
        <color theme="1"/>
        <rFont val="Times New Roman"/>
        <family val="1"/>
        <charset val="204"/>
      </rPr>
      <t>ЭКОНОМИКА, ОРГАНИЗАЦИЯ И УПРАВЛЕНИЕ ПРОИЗВОДСТВОМ</t>
    </r>
    <r>
      <rPr>
        <b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/ ECONOMICS, ORGANIZATION AND PRODUCTION MANAGEMENT</t>
    </r>
  </si>
  <si>
    <r>
      <t xml:space="preserve">ДЕНЕ ТАРБИЯ ЖАНА СПОРТ / </t>
    </r>
    <r>
      <rPr>
        <b/>
        <sz val="16"/>
        <color theme="1"/>
        <rFont val="Times New Roman"/>
        <family val="1"/>
        <charset val="204"/>
      </rPr>
      <t>ФИЗИЧЕСКАЯ КУЛЬТУРА И СПОРТ</t>
    </r>
    <r>
      <rPr>
        <sz val="16"/>
        <color theme="1"/>
        <rFont val="Times New Roman"/>
        <family val="1"/>
        <charset val="204"/>
      </rPr>
      <t xml:space="preserve"> / PHYSICAL CULTURE AND SPORTS</t>
    </r>
  </si>
  <si>
    <t>Б1.1.2</t>
  </si>
  <si>
    <t>Б1.1.5</t>
  </si>
  <si>
    <r>
      <rPr>
        <sz val="15"/>
        <rFont val="Times New Roman"/>
        <family val="1"/>
        <charset val="204"/>
      </rPr>
      <t>КОММУНИКАЦИЯ ПСИХОЛОГИЯСЫ</t>
    </r>
    <r>
      <rPr>
        <b/>
        <sz val="15"/>
        <rFont val="Times New Roman"/>
        <family val="1"/>
        <charset val="204"/>
      </rPr>
      <t xml:space="preserve"> / ПСИХОЛОГИЯ КОММУНИКАЦИЙ / </t>
    </r>
    <r>
      <rPr>
        <sz val="15"/>
        <rFont val="Times New Roman"/>
        <family val="1"/>
        <charset val="204"/>
      </rPr>
      <t>PSYCHOLOGY OF COMMUNICATIONS</t>
    </r>
  </si>
  <si>
    <r>
      <t xml:space="preserve">ОКУУ ПРАКТИКАСЫ / </t>
    </r>
    <r>
      <rPr>
        <b/>
        <sz val="14"/>
        <color theme="1"/>
        <rFont val="Times New Roman"/>
        <family val="1"/>
        <charset val="204"/>
      </rPr>
      <t xml:space="preserve">УЧЕБНАЯ ПРАКТИКА  </t>
    </r>
    <r>
      <rPr>
        <sz val="14"/>
        <color theme="1"/>
        <rFont val="Times New Roman"/>
        <family val="1"/>
        <charset val="204"/>
      </rPr>
      <t>/ EDUCATIONAL PRACTICE</t>
    </r>
  </si>
  <si>
    <r>
      <t xml:space="preserve">Кыргыз тили жана адабияты, КР тарыхы дисциплиналары боюнча жыйынтыктоочу аттестация / </t>
    </r>
    <r>
      <rPr>
        <b/>
        <sz val="14"/>
        <color theme="1"/>
        <rFont val="Times New Roman"/>
        <family val="1"/>
        <charset val="204"/>
      </rPr>
      <t xml:space="preserve">Междисциплинарная итоговая аттестация по дисциплинам: Кырг. язык и литература, История КР </t>
    </r>
    <r>
      <rPr>
        <sz val="14"/>
        <color theme="1"/>
        <rFont val="Times New Roman"/>
        <family val="1"/>
        <charset val="204"/>
      </rPr>
      <t>/ Interdisciplinary final certification in the following disciplines: Kyrgyz language and literature, History of the KR.</t>
    </r>
  </si>
  <si>
    <r>
      <t xml:space="preserve">ӨНДҮРҮШТҮК ПРАКТИКА / </t>
    </r>
    <r>
      <rPr>
        <b/>
        <sz val="14"/>
        <color theme="1"/>
        <rFont val="Times New Roman"/>
        <family val="1"/>
        <charset val="204"/>
      </rPr>
      <t>ПРОИЗВОДСТВЕННАЯ ПРАКТИКА</t>
    </r>
    <r>
      <rPr>
        <sz val="14"/>
        <color theme="1"/>
        <rFont val="Times New Roman"/>
        <family val="1"/>
        <charset val="204"/>
      </rPr>
      <t xml:space="preserve"> / PRODUCTION PRACTICE</t>
    </r>
  </si>
  <si>
    <r>
      <t xml:space="preserve">КВАЛИФИКАЦИЯ АЛДЫНДАГЫ ПРАКТИКА / </t>
    </r>
    <r>
      <rPr>
        <b/>
        <sz val="14"/>
        <color theme="1"/>
        <rFont val="Times New Roman"/>
        <family val="1"/>
        <charset val="204"/>
      </rPr>
      <t>ПРЕДКВАЛИФИКАЦИОННАЯ ПРАКТИКА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/ PREQUALIFICATION PRACTICE</t>
    </r>
  </si>
  <si>
    <t>МиС</t>
  </si>
  <si>
    <t>ТОЭ</t>
  </si>
  <si>
    <t>МПИ</t>
  </si>
  <si>
    <t>ВИЭ</t>
  </si>
  <si>
    <r>
      <t xml:space="preserve"> Техникалык механика  / </t>
    </r>
    <r>
      <rPr>
        <b/>
        <sz val="16"/>
        <rFont val="Times New Roman"/>
        <family val="1"/>
        <charset val="204"/>
      </rPr>
      <t>Техническая механика /</t>
    </r>
    <r>
      <rPr>
        <sz val="16"/>
        <rFont val="Times New Roman"/>
        <family val="1"/>
        <charset val="204"/>
      </rPr>
      <t xml:space="preserve"> Technical mechanics </t>
    </r>
  </si>
  <si>
    <r>
      <t>Электр техникасы жана электроника/</t>
    </r>
    <r>
      <rPr>
        <b/>
        <sz val="16"/>
        <rFont val="Times New Roman"/>
        <family val="1"/>
        <charset val="204"/>
      </rPr>
      <t>Электротехника и электроника</t>
    </r>
    <r>
      <rPr>
        <sz val="16"/>
        <rFont val="Times New Roman"/>
        <family val="1"/>
        <charset val="204"/>
      </rPr>
      <t>/Electrical and Electronics</t>
    </r>
  </si>
  <si>
    <r>
      <t>Физикалык химия/</t>
    </r>
    <r>
      <rPr>
        <b/>
        <sz val="16"/>
        <rFont val="Times New Roman"/>
        <family val="1"/>
        <charset val="204"/>
      </rPr>
      <t>Физическая химия</t>
    </r>
    <r>
      <rPr>
        <sz val="16"/>
        <rFont val="Times New Roman"/>
        <family val="1"/>
        <charset val="204"/>
      </rPr>
      <t>/Physical chemistry</t>
    </r>
  </si>
  <si>
    <t>ХиХТ</t>
  </si>
  <si>
    <r>
      <t>Химия (химиянын теориялык негиздери)/</t>
    </r>
    <r>
      <rPr>
        <b/>
        <sz val="16"/>
        <rFont val="Times New Roman"/>
        <family val="1"/>
        <charset val="204"/>
      </rPr>
      <t>Химия (Теоретические основы химии)</t>
    </r>
    <r>
      <rPr>
        <sz val="16"/>
        <rFont val="Times New Roman"/>
        <family val="1"/>
        <charset val="204"/>
      </rPr>
      <t>/Chemistry (Theoretical foundations of Chemistry)</t>
    </r>
  </si>
  <si>
    <r>
      <t>Долбоордук иш-аракеттердеги маалыматтык технологиялар/</t>
    </r>
    <r>
      <rPr>
        <b/>
        <sz val="16"/>
        <rFont val="Times New Roman"/>
        <family val="1"/>
        <charset val="204"/>
      </rPr>
      <t>Информационные технологии в проектной деятельности</t>
    </r>
    <r>
      <rPr>
        <sz val="16"/>
        <rFont val="Times New Roman"/>
        <family val="1"/>
        <charset val="204"/>
      </rPr>
      <t>/Information technologies in project activities</t>
    </r>
  </si>
  <si>
    <r>
      <t>Биологиялык процесстердин химиялык негиздери/</t>
    </r>
    <r>
      <rPr>
        <b/>
        <sz val="16"/>
        <rFont val="Times New Roman"/>
        <family val="1"/>
        <charset val="204"/>
      </rPr>
      <t>Химические основы биологических процессов</t>
    </r>
    <r>
      <rPr>
        <sz val="16"/>
        <rFont val="Times New Roman"/>
        <family val="1"/>
        <charset val="204"/>
      </rPr>
      <t>/Chemical bases of biological processes</t>
    </r>
  </si>
  <si>
    <r>
      <t>Органикалык эмес химия 1,2/</t>
    </r>
    <r>
      <rPr>
        <b/>
        <sz val="16"/>
        <rFont val="Times New Roman"/>
        <family val="1"/>
        <charset val="204"/>
      </rPr>
      <t>Неорганическая химия 1,2</t>
    </r>
    <r>
      <rPr>
        <sz val="16"/>
        <rFont val="Times New Roman"/>
        <family val="1"/>
        <charset val="204"/>
      </rPr>
      <t>/Inorganic chemistry 1,2</t>
    </r>
  </si>
  <si>
    <r>
      <t>Органикалык химия 1,2/</t>
    </r>
    <r>
      <rPr>
        <b/>
        <sz val="16"/>
        <rFont val="Times New Roman"/>
        <family val="1"/>
        <charset val="204"/>
      </rPr>
      <t>Органическая химия 1,2</t>
    </r>
    <r>
      <rPr>
        <sz val="16"/>
        <rFont val="Times New Roman"/>
        <family val="1"/>
        <charset val="204"/>
      </rPr>
      <t>/Organic Chemistry 1,2</t>
    </r>
  </si>
  <si>
    <r>
      <rPr>
        <b/>
        <sz val="16"/>
        <rFont val="Times New Roman"/>
        <family val="1"/>
        <charset val="204"/>
      </rPr>
      <t>Гидравлика</t>
    </r>
    <r>
      <rPr>
        <sz val="16"/>
        <rFont val="Times New Roman"/>
        <family val="1"/>
        <charset val="204"/>
      </rPr>
      <t>/Hydraulics</t>
    </r>
  </si>
  <si>
    <r>
      <t>Аналитикалык химия жана физикалык-химиялык анализ ыкмалары/</t>
    </r>
    <r>
      <rPr>
        <b/>
        <sz val="16"/>
        <rFont val="Times New Roman"/>
        <family val="1"/>
        <charset val="204"/>
      </rPr>
      <t>Аналитическая химия и физико-химические методы анализа 1,2</t>
    </r>
    <r>
      <rPr>
        <sz val="16"/>
        <rFont val="Times New Roman"/>
        <family val="1"/>
        <charset val="204"/>
      </rPr>
      <t>/Analytical chemistry and physico-chemical methods of analysis</t>
    </r>
  </si>
  <si>
    <r>
      <t>Коллоиддик химия/</t>
    </r>
    <r>
      <rPr>
        <b/>
        <sz val="16"/>
        <rFont val="Times New Roman"/>
        <family val="1"/>
        <charset val="204"/>
      </rPr>
      <t>Коллоидная химия</t>
    </r>
    <r>
      <rPr>
        <sz val="16"/>
        <rFont val="Times New Roman"/>
        <family val="1"/>
        <charset val="204"/>
      </rPr>
      <t>/Colloidal chemistry</t>
    </r>
  </si>
  <si>
    <r>
      <t>Жалпы химиялык технология жана химиялык реакторлор/</t>
    </r>
    <r>
      <rPr>
        <b/>
        <sz val="16"/>
        <rFont val="Times New Roman"/>
        <family val="1"/>
        <charset val="204"/>
      </rPr>
      <t>Общая химическая технология и химические реакторы</t>
    </r>
    <r>
      <rPr>
        <sz val="16"/>
        <rFont val="Times New Roman"/>
        <family val="1"/>
        <charset val="204"/>
      </rPr>
      <t>/General chemical technology and chemical reactors</t>
    </r>
  </si>
  <si>
    <r>
      <t>Металлдар жана эритмелер/</t>
    </r>
    <r>
      <rPr>
        <b/>
        <sz val="16"/>
        <rFont val="Times New Roman"/>
        <family val="1"/>
        <charset val="204"/>
      </rPr>
      <t>Металлы и сплавы</t>
    </r>
    <r>
      <rPr>
        <sz val="16"/>
        <rFont val="Times New Roman"/>
        <family val="1"/>
        <charset val="204"/>
      </rPr>
      <t>/Metals and alloys</t>
    </r>
  </si>
  <si>
    <r>
      <t>Метрология, стандартташтыруу жана сертификаттоо/</t>
    </r>
    <r>
      <rPr>
        <b/>
        <sz val="16"/>
        <rFont val="Times New Roman"/>
        <family val="1"/>
        <charset val="204"/>
      </rPr>
      <t>Метрология, стандартизация и сертификация</t>
    </r>
    <r>
      <rPr>
        <sz val="16"/>
        <rFont val="Times New Roman"/>
        <family val="1"/>
        <charset val="204"/>
      </rPr>
      <t>/Metrology, standardization and certification</t>
    </r>
  </si>
  <si>
    <r>
      <t>Беттик кубулуштар жана дисперстик системалар/</t>
    </r>
    <r>
      <rPr>
        <b/>
        <sz val="16"/>
        <rFont val="Times New Roman"/>
        <family val="1"/>
        <charset val="204"/>
      </rPr>
      <t>Поверхностные явления и дисперсные системы</t>
    </r>
    <r>
      <rPr>
        <sz val="16"/>
        <rFont val="Times New Roman"/>
        <family val="1"/>
        <charset val="204"/>
      </rPr>
      <t>/Surface phenomena and dispersed systems</t>
    </r>
  </si>
  <si>
    <r>
      <t>Полимерлердин химиясы/</t>
    </r>
    <r>
      <rPr>
        <b/>
        <sz val="16"/>
        <rFont val="Times New Roman"/>
        <family val="1"/>
        <charset val="204"/>
      </rPr>
      <t>Химия полимеров</t>
    </r>
    <r>
      <rPr>
        <sz val="16"/>
        <rFont val="Times New Roman"/>
        <family val="1"/>
        <charset val="204"/>
      </rPr>
      <t>/Polymer Chemistry</t>
    </r>
  </si>
  <si>
    <r>
      <t>Химиялык технологиялык процесстер жана аппараттар/</t>
    </r>
    <r>
      <rPr>
        <b/>
        <sz val="16"/>
        <rFont val="Times New Roman"/>
        <family val="1"/>
        <charset val="204"/>
      </rPr>
      <t>Процессы и аппараты химической технологии</t>
    </r>
    <r>
      <rPr>
        <sz val="16"/>
        <rFont val="Times New Roman"/>
        <family val="1"/>
        <charset val="204"/>
      </rPr>
      <t>/Processes and devices of chemical technology</t>
    </r>
  </si>
  <si>
    <r>
      <t>Техникалык термодинамика жана жылуулук техникасы/</t>
    </r>
    <r>
      <rPr>
        <b/>
        <sz val="16"/>
        <rFont val="Times New Roman"/>
        <family val="1"/>
        <charset val="204"/>
      </rPr>
      <t>Техническая термодинамика и теплотехника</t>
    </r>
    <r>
      <rPr>
        <sz val="16"/>
        <rFont val="Times New Roman"/>
        <family val="1"/>
        <charset val="204"/>
      </rPr>
      <t>/Technical thermodynamics and heat engineering</t>
    </r>
  </si>
  <si>
    <t>ТЭ</t>
  </si>
  <si>
    <t>ЖАЛПЫ ГУМАНИТАРДЫК ЦИКЛ / ОБЩЕГУМАНИТАРНЫЙ ЦИКЛ / GENERAL HUMANITARIAN CYCLE</t>
  </si>
  <si>
    <r>
      <t xml:space="preserve">КЫРГЫЗ ТИЛИ / </t>
    </r>
    <r>
      <rPr>
        <b/>
        <sz val="16"/>
        <rFont val="Times New Roman"/>
        <family val="1"/>
        <charset val="204"/>
      </rPr>
      <t xml:space="preserve">КЫРГЫЗСКИЙ ЯЗЫК </t>
    </r>
    <r>
      <rPr>
        <sz val="16"/>
        <rFont val="Times New Roman"/>
        <family val="1"/>
        <charset val="204"/>
      </rPr>
      <t xml:space="preserve">/ KYRGYZ LANGUAGE </t>
    </r>
  </si>
  <si>
    <r>
      <rPr>
        <sz val="16"/>
        <rFont val="Times New Roman"/>
        <family val="1"/>
        <charset val="204"/>
      </rPr>
      <t>КЫРГЫЗСТАН ТАРЫХЫ</t>
    </r>
    <r>
      <rPr>
        <b/>
        <sz val="16"/>
        <rFont val="Times New Roman"/>
        <family val="1"/>
        <charset val="204"/>
      </rPr>
      <t xml:space="preserve"> / ИСТОРИЯ КЫРГЫЗСТАНА/</t>
    </r>
    <r>
      <rPr>
        <sz val="16"/>
        <rFont val="Times New Roman"/>
        <family val="1"/>
        <charset val="204"/>
      </rPr>
      <t xml:space="preserve"> HISTORY OF KYRGYZSTAN</t>
    </r>
  </si>
  <si>
    <r>
      <rPr>
        <sz val="16"/>
        <rFont val="Times New Roman"/>
        <family val="1"/>
        <charset val="204"/>
      </rPr>
      <t>МАНАС ТААНУУ</t>
    </r>
    <r>
      <rPr>
        <b/>
        <sz val="16"/>
        <rFont val="Times New Roman"/>
        <family val="1"/>
        <charset val="204"/>
      </rPr>
      <t>/ МАНАСОВЕДЕНИЕ/</t>
    </r>
    <r>
      <rPr>
        <sz val="16"/>
        <rFont val="Times New Roman"/>
        <family val="1"/>
        <charset val="204"/>
      </rPr>
      <t xml:space="preserve"> MANAS STUDY</t>
    </r>
  </si>
  <si>
    <r>
      <t xml:space="preserve">ИШКЕРЛИК ЖАНА ИННОВАЦИЯ / </t>
    </r>
    <r>
      <rPr>
        <b/>
        <sz val="16"/>
        <rFont val="Times New Roman"/>
        <family val="1"/>
        <charset val="204"/>
      </rPr>
      <t>ИННОВАЦИИ И ПРЕДПРИНИМАТЕЛЬСТВО</t>
    </r>
    <r>
      <rPr>
        <sz val="16"/>
        <rFont val="Times New Roman"/>
        <family val="1"/>
        <charset val="204"/>
      </rPr>
      <t xml:space="preserve">  / INNOVATION AND ENTREPRENEURSHIP </t>
    </r>
  </si>
  <si>
    <r>
      <rPr>
        <sz val="16"/>
        <color rgb="FF000000"/>
        <rFont val="Times New Roman"/>
        <family val="1"/>
        <charset val="204"/>
      </rPr>
      <t>ЖУМУШ ОРУНУНДА ОКУТУУ ЖАНА ИЛИМИЙ-ИЗИЛДӨӨ ИШИ</t>
    </r>
    <r>
      <rPr>
        <b/>
        <sz val="16"/>
        <color rgb="FF000000"/>
        <rFont val="Times New Roman"/>
        <family val="1"/>
        <charset val="204"/>
      </rPr>
      <t xml:space="preserve">/ ОБУЧЕНИЕ НА РАБОЧЕМ МЕСТЕ И НАУЧНО-ИССЛЕДОВАТЕЛЬСКАЯ РАБОТА / </t>
    </r>
    <r>
      <rPr>
        <sz val="16"/>
        <color rgb="FF000000"/>
        <rFont val="Times New Roman"/>
        <family val="1"/>
        <charset val="204"/>
      </rPr>
      <t>ON-THE-JOB TRAINING AND RESEARCH</t>
    </r>
  </si>
  <si>
    <t>Б2.1</t>
  </si>
  <si>
    <r>
      <t xml:space="preserve">ОКУУ ПРАКТИКАСЫ / </t>
    </r>
    <r>
      <rPr>
        <b/>
        <sz val="16"/>
        <color theme="1"/>
        <rFont val="Times New Roman"/>
        <family val="1"/>
        <charset val="204"/>
      </rPr>
      <t xml:space="preserve">УЧЕБНАЯ ПРАКТИКА  </t>
    </r>
    <r>
      <rPr>
        <sz val="16"/>
        <color theme="1"/>
        <rFont val="Times New Roman"/>
        <family val="1"/>
        <charset val="204"/>
      </rPr>
      <t>/ EDUCATIONAL PRACTICE</t>
    </r>
  </si>
  <si>
    <t>Б2.2</t>
  </si>
  <si>
    <r>
      <t xml:space="preserve">ӨНДҮРҮШТҮК ПРАКТИКА 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/ PRODUCTION PRACTICE</t>
    </r>
  </si>
  <si>
    <t>Б2.3</t>
  </si>
  <si>
    <r>
      <t xml:space="preserve">КВАЛИФИКАЦИЯ АЛДЫНДАГЫ ПРАКТИКА / </t>
    </r>
    <r>
      <rPr>
        <b/>
        <sz val="16"/>
        <color theme="1"/>
        <rFont val="Times New Roman"/>
        <family val="1"/>
        <charset val="204"/>
      </rPr>
      <t xml:space="preserve">ПРЕДКВАЛИФИКАЦИОННАЯ ПРАКТИКА </t>
    </r>
    <r>
      <rPr>
        <sz val="16"/>
        <color theme="1"/>
        <rFont val="Times New Roman"/>
        <family val="1"/>
        <charset val="204"/>
      </rPr>
      <t>/ PREQUALIFICATION PRACTICE</t>
    </r>
  </si>
  <si>
    <t>Б2.4</t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</si>
  <si>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 </t>
    </r>
    <r>
      <rPr>
        <i/>
        <sz val="16"/>
        <color theme="1"/>
        <rFont val="Times New Roman"/>
        <family val="1"/>
        <charset val="204"/>
      </rPr>
      <t>(64 часа в течение 2-х нед. после прохождения предквалификационной практики )</t>
    </r>
  </si>
  <si>
    <r>
      <rPr>
        <sz val="16"/>
        <color theme="1"/>
        <rFont val="Times New Roman"/>
        <family val="1"/>
        <charset val="204"/>
      </rPr>
      <t>БҮТҮРҮҮЧҮ КВАЛИФИКАЦИЯЛЫК ИШТИ ДАЯРДОО ЖАНА КОРГОО</t>
    </r>
    <r>
      <rPr>
        <b/>
        <sz val="16"/>
        <color theme="1"/>
        <rFont val="Times New Roman"/>
        <family val="1"/>
        <charset val="204"/>
      </rPr>
      <t xml:space="preserve"> / ПОДГОТОВКА И ЗАЩИТА ВЫПУСКНОЙ КВАЛИФИКАЦИОННОЙ РАБОТЫ / </t>
    </r>
    <r>
      <rPr>
        <sz val="16"/>
        <color theme="1"/>
        <rFont val="Times New Roman"/>
        <family val="1"/>
        <charset val="204"/>
      </rPr>
      <t>PREPARATION AND DEFENCE OF FINAL QUALIFYING 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</si>
</sst>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"/>
  </numFmts>
  <fonts count="57">
    <font>
      <sz val="10"/>
      <color rgb="FF000000"/>
      <name val="Calibri"/>
      <scheme val="minor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Arimo"/>
    </font>
    <font>
      <b/>
      <sz val="17"/>
      <color theme="1"/>
      <name val="Arimo"/>
    </font>
    <font>
      <b/>
      <sz val="8"/>
      <color theme="1"/>
      <name val="Times New Roman"/>
      <family val="1"/>
      <charset val="204"/>
    </font>
    <font>
      <b/>
      <sz val="10"/>
      <color theme="1"/>
      <name val="Arimo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Arimo"/>
    </font>
    <font>
      <b/>
      <i/>
      <sz val="14"/>
      <color theme="1"/>
      <name val="Arimo"/>
    </font>
    <font>
      <i/>
      <sz val="18"/>
      <color theme="1"/>
      <name val="Arimo"/>
    </font>
    <font>
      <b/>
      <sz val="20"/>
      <color theme="1"/>
      <name val="Arimo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7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darkGrid">
        <bgColor theme="0"/>
      </patternFill>
    </fill>
    <fill>
      <patternFill patternType="solid">
        <fgColor theme="0" tint="-0.14999847407452621"/>
        <bgColor indexed="64"/>
      </patternFill>
    </fill>
  </fills>
  <borders count="2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9" fillId="0" borderId="117" applyNumberFormat="0" applyFont="0" applyFill="0" applyBorder="0" applyAlignment="0" applyProtection="0">
      <alignment vertical="top"/>
    </xf>
  </cellStyleXfs>
  <cellXfs count="763">
    <xf numFmtId="0" fontId="0" fillId="0" borderId="0" xfId="0" applyFont="1" applyAlignment="1"/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  <xf numFmtId="0" fontId="5" fillId="2" borderId="4" xfId="0" applyFont="1" applyFill="1" applyBorder="1"/>
    <xf numFmtId="0" fontId="3" fillId="2" borderId="4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/>
    <xf numFmtId="0" fontId="12" fillId="2" borderId="4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 vertical="top"/>
    </xf>
    <xf numFmtId="0" fontId="15" fillId="2" borderId="4" xfId="0" applyFont="1" applyFill="1" applyBorder="1" applyAlignment="1">
      <alignment horizontal="right" vertical="top"/>
    </xf>
    <xf numFmtId="0" fontId="14" fillId="2" borderId="4" xfId="0" applyFont="1" applyFill="1" applyBorder="1" applyAlignment="1">
      <alignment horizontal="right"/>
    </xf>
    <xf numFmtId="0" fontId="7" fillId="2" borderId="11" xfId="0" applyFont="1" applyFill="1" applyBorder="1" applyAlignment="1">
      <alignment vertical="top"/>
    </xf>
    <xf numFmtId="0" fontId="16" fillId="2" borderId="12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6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vertical="top"/>
    </xf>
    <xf numFmtId="0" fontId="16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13" fillId="2" borderId="11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7" fillId="2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vertical="top"/>
    </xf>
    <xf numFmtId="0" fontId="1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7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vertical="top"/>
    </xf>
    <xf numFmtId="0" fontId="13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top"/>
    </xf>
    <xf numFmtId="0" fontId="13" fillId="2" borderId="11" xfId="0" applyFont="1" applyFill="1" applyBorder="1"/>
    <xf numFmtId="0" fontId="3" fillId="2" borderId="11" xfId="0" applyFont="1" applyFill="1" applyBorder="1"/>
    <xf numFmtId="0" fontId="18" fillId="2" borderId="4" xfId="0" applyFont="1" applyFill="1" applyBorder="1"/>
    <xf numFmtId="0" fontId="19" fillId="2" borderId="4" xfId="0" applyFont="1" applyFill="1" applyBorder="1"/>
    <xf numFmtId="0" fontId="20" fillId="2" borderId="4" xfId="0" applyFont="1" applyFill="1" applyBorder="1" applyAlignment="1">
      <alignment horizontal="left"/>
    </xf>
    <xf numFmtId="0" fontId="20" fillId="2" borderId="4" xfId="0" applyFont="1" applyFill="1" applyBorder="1"/>
    <xf numFmtId="0" fontId="21" fillId="2" borderId="4" xfId="0" applyFont="1" applyFill="1" applyBorder="1"/>
    <xf numFmtId="0" fontId="24" fillId="2" borderId="4" xfId="0" applyFont="1" applyFill="1" applyBorder="1" applyAlignment="1">
      <alignment vertical="top"/>
    </xf>
    <xf numFmtId="0" fontId="23" fillId="2" borderId="21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4" fillId="2" borderId="2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4" fillId="2" borderId="21" xfId="0" applyFont="1" applyFill="1" applyBorder="1"/>
    <xf numFmtId="0" fontId="28" fillId="2" borderId="21" xfId="0" quotePrefix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7" fillId="2" borderId="4" xfId="0" applyFont="1" applyFill="1" applyBorder="1"/>
    <xf numFmtId="0" fontId="1" fillId="2" borderId="2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4" fillId="2" borderId="4" xfId="0" applyFont="1" applyFill="1" applyBorder="1"/>
    <xf numFmtId="0" fontId="1" fillId="2" borderId="4" xfId="0" applyFont="1" applyFill="1" applyBorder="1"/>
    <xf numFmtId="0" fontId="24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vertical="top"/>
    </xf>
    <xf numFmtId="0" fontId="15" fillId="2" borderId="26" xfId="0" applyFont="1" applyFill="1" applyBorder="1" applyAlignment="1">
      <alignment horizontal="center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/>
    <xf numFmtId="0" fontId="15" fillId="2" borderId="4" xfId="0" applyFont="1" applyFill="1" applyBorder="1" applyAlignment="1">
      <alignment horizontal="left" vertic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center"/>
    </xf>
    <xf numFmtId="0" fontId="15" fillId="2" borderId="26" xfId="0" applyFont="1" applyFill="1" applyBorder="1"/>
    <xf numFmtId="0" fontId="15" fillId="2" borderId="4" xfId="0" applyFont="1" applyFill="1" applyBorder="1" applyAlignment="1">
      <alignment vertical="center"/>
    </xf>
    <xf numFmtId="0" fontId="15" fillId="2" borderId="2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left" vertical="center"/>
    </xf>
    <xf numFmtId="0" fontId="30" fillId="2" borderId="4" xfId="0" applyFont="1" applyFill="1" applyBorder="1"/>
    <xf numFmtId="0" fontId="30" fillId="2" borderId="59" xfId="0" applyFont="1" applyFill="1" applyBorder="1" applyAlignment="1">
      <alignment horizontal="center" vertical="center" textRotation="90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66" xfId="0" applyFont="1" applyFill="1" applyBorder="1" applyAlignment="1">
      <alignment horizontal="center" vertical="center" textRotation="90" wrapText="1"/>
    </xf>
    <xf numFmtId="0" fontId="34" fillId="2" borderId="66" xfId="0" applyFont="1" applyFill="1" applyBorder="1" applyAlignment="1">
      <alignment horizontal="center" vertical="center" textRotation="90" wrapText="1"/>
    </xf>
    <xf numFmtId="0" fontId="33" fillId="2" borderId="67" xfId="0" applyFont="1" applyFill="1" applyBorder="1" applyAlignment="1">
      <alignment horizontal="center" vertical="center" textRotation="90" wrapText="1"/>
    </xf>
    <xf numFmtId="16" fontId="32" fillId="2" borderId="26" xfId="0" applyNumberFormat="1" applyFont="1" applyFill="1" applyBorder="1" applyAlignment="1">
      <alignment horizontal="left"/>
    </xf>
    <xf numFmtId="0" fontId="35" fillId="2" borderId="4" xfId="0" applyFont="1" applyFill="1" applyBorder="1"/>
    <xf numFmtId="0" fontId="32" fillId="2" borderId="26" xfId="0" applyFont="1" applyFill="1" applyBorder="1" applyAlignment="1">
      <alignment horizontal="center" vertical="center"/>
    </xf>
    <xf numFmtId="0" fontId="32" fillId="2" borderId="66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2" borderId="65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72" xfId="0" applyFont="1" applyFill="1" applyBorder="1" applyAlignment="1">
      <alignment horizontal="center" vertical="center"/>
    </xf>
    <xf numFmtId="0" fontId="32" fillId="2" borderId="73" xfId="0" applyFont="1" applyFill="1" applyBorder="1" applyAlignment="1">
      <alignment horizontal="center" vertical="center"/>
    </xf>
    <xf numFmtId="0" fontId="32" fillId="2" borderId="74" xfId="0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center" vertical="center"/>
    </xf>
    <xf numFmtId="0" fontId="32" fillId="2" borderId="75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76" xfId="0" applyFont="1" applyFill="1" applyBorder="1" applyAlignment="1">
      <alignment horizontal="center" vertical="center"/>
    </xf>
    <xf numFmtId="0" fontId="32" fillId="3" borderId="71" xfId="0" applyFont="1" applyFill="1" applyBorder="1" applyAlignment="1">
      <alignment horizontal="center" vertical="center"/>
    </xf>
    <xf numFmtId="0" fontId="32" fillId="2" borderId="77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78" xfId="0" applyFont="1" applyFill="1" applyBorder="1" applyAlignment="1">
      <alignment horizontal="center" vertical="center"/>
    </xf>
    <xf numFmtId="0" fontId="36" fillId="2" borderId="4" xfId="0" applyFont="1" applyFill="1" applyBorder="1"/>
    <xf numFmtId="0" fontId="33" fillId="2" borderId="79" xfId="0" applyFont="1" applyFill="1" applyBorder="1" applyAlignment="1">
      <alignment horizontal="center" vertical="center"/>
    </xf>
    <xf numFmtId="0" fontId="32" fillId="2" borderId="79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81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82" xfId="0" applyFont="1" applyFill="1" applyBorder="1" applyAlignment="1">
      <alignment horizontal="center" vertical="center"/>
    </xf>
    <xf numFmtId="0" fontId="32" fillId="3" borderId="79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83" xfId="0" applyFont="1" applyFill="1" applyBorder="1" applyAlignment="1">
      <alignment horizontal="center" vertical="center"/>
    </xf>
    <xf numFmtId="0" fontId="32" fillId="2" borderId="64" xfId="0" applyFont="1" applyFill="1" applyBorder="1" applyAlignment="1">
      <alignment horizontal="center" vertical="center"/>
    </xf>
    <xf numFmtId="0" fontId="33" fillId="2" borderId="79" xfId="0" applyFont="1" applyFill="1" applyBorder="1" applyAlignment="1">
      <alignment horizontal="center"/>
    </xf>
    <xf numFmtId="0" fontId="32" fillId="2" borderId="79" xfId="0" applyFont="1" applyFill="1" applyBorder="1" applyAlignment="1">
      <alignment horizontal="center"/>
    </xf>
    <xf numFmtId="0" fontId="32" fillId="2" borderId="71" xfId="0" applyFont="1" applyFill="1" applyBorder="1" applyAlignment="1">
      <alignment horizontal="center" vertical="center"/>
    </xf>
    <xf numFmtId="0" fontId="32" fillId="3" borderId="85" xfId="0" applyFont="1" applyFill="1" applyBorder="1" applyAlignment="1">
      <alignment wrapText="1"/>
    </xf>
    <xf numFmtId="0" fontId="32" fillId="3" borderId="65" xfId="0" applyFont="1" applyFill="1" applyBorder="1" applyAlignment="1">
      <alignment horizontal="center" vertical="center"/>
    </xf>
    <xf numFmtId="16" fontId="32" fillId="2" borderId="26" xfId="0" applyNumberFormat="1" applyFont="1" applyFill="1" applyBorder="1"/>
    <xf numFmtId="0" fontId="32" fillId="2" borderId="4" xfId="0" applyFont="1" applyFill="1" applyBorder="1"/>
    <xf numFmtId="0" fontId="32" fillId="2" borderId="67" xfId="0" applyFont="1" applyFill="1" applyBorder="1" applyAlignment="1">
      <alignment horizontal="center" vertical="center"/>
    </xf>
    <xf numFmtId="16" fontId="33" fillId="2" borderId="71" xfId="0" applyNumberFormat="1" applyFont="1" applyFill="1" applyBorder="1" applyAlignment="1">
      <alignment horizontal="left"/>
    </xf>
    <xf numFmtId="0" fontId="33" fillId="2" borderId="78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/>
    </xf>
    <xf numFmtId="0" fontId="32" fillId="2" borderId="70" xfId="0" applyFont="1" applyFill="1" applyBorder="1" applyAlignment="1">
      <alignment horizontal="center" vertical="center"/>
    </xf>
    <xf numFmtId="0" fontId="33" fillId="2" borderId="4" xfId="0" applyFont="1" applyFill="1" applyBorder="1"/>
    <xf numFmtId="16" fontId="33" fillId="2" borderId="79" xfId="0" applyNumberFormat="1" applyFont="1" applyFill="1" applyBorder="1" applyAlignment="1">
      <alignment horizontal="left"/>
    </xf>
    <xf numFmtId="0" fontId="33" fillId="2" borderId="64" xfId="0" applyFont="1" applyFill="1" applyBorder="1" applyAlignment="1">
      <alignment horizontal="center" vertical="center" wrapText="1"/>
    </xf>
    <xf numFmtId="0" fontId="32" fillId="2" borderId="80" xfId="0" applyFont="1" applyFill="1" applyBorder="1" applyAlignment="1">
      <alignment horizontal="center" vertical="center"/>
    </xf>
    <xf numFmtId="16" fontId="32" fillId="2" borderId="78" xfId="0" applyNumberFormat="1" applyFont="1" applyFill="1" applyBorder="1" applyAlignment="1">
      <alignment horizontal="center" vertical="center"/>
    </xf>
    <xf numFmtId="16" fontId="32" fillId="2" borderId="79" xfId="0" applyNumberFormat="1" applyFont="1" applyFill="1" applyBorder="1" applyAlignment="1">
      <alignment horizontal="center" vertical="center"/>
    </xf>
    <xf numFmtId="16" fontId="33" fillId="2" borderId="86" xfId="0" applyNumberFormat="1" applyFont="1" applyFill="1" applyBorder="1" applyAlignment="1">
      <alignment horizontal="left"/>
    </xf>
    <xf numFmtId="0" fontId="33" fillId="2" borderId="23" xfId="0" applyFont="1" applyFill="1" applyBorder="1" applyAlignment="1">
      <alignment horizontal="center" vertical="center" wrapText="1"/>
    </xf>
    <xf numFmtId="0" fontId="32" fillId="2" borderId="86" xfId="0" applyFont="1" applyFill="1" applyBorder="1" applyAlignment="1">
      <alignment horizontal="center" vertical="center"/>
    </xf>
    <xf numFmtId="0" fontId="32" fillId="2" borderId="87" xfId="0" applyFont="1" applyFill="1" applyBorder="1" applyAlignment="1">
      <alignment horizontal="center" vertical="center"/>
    </xf>
    <xf numFmtId="0" fontId="32" fillId="2" borderId="88" xfId="0" applyFont="1" applyFill="1" applyBorder="1" applyAlignment="1">
      <alignment horizontal="center" vertical="center"/>
    </xf>
    <xf numFmtId="0" fontId="32" fillId="2" borderId="89" xfId="0" applyFont="1" applyFill="1" applyBorder="1" applyAlignment="1">
      <alignment horizontal="center" vertical="center"/>
    </xf>
    <xf numFmtId="0" fontId="32" fillId="2" borderId="90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91" xfId="0" applyFont="1" applyFill="1" applyBorder="1" applyAlignment="1">
      <alignment horizontal="center" vertical="center"/>
    </xf>
    <xf numFmtId="0" fontId="32" fillId="3" borderId="86" xfId="0" applyFont="1" applyFill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/>
    </xf>
    <xf numFmtId="1" fontId="32" fillId="3" borderId="26" xfId="0" applyNumberFormat="1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/>
    </xf>
    <xf numFmtId="0" fontId="32" fillId="3" borderId="93" xfId="0" applyFont="1" applyFill="1" applyBorder="1" applyAlignment="1">
      <alignment wrapText="1"/>
    </xf>
    <xf numFmtId="0" fontId="32" fillId="3" borderId="94" xfId="0" applyFont="1" applyFill="1" applyBorder="1" applyAlignment="1">
      <alignment horizontal="center" vertical="center"/>
    </xf>
    <xf numFmtId="1" fontId="32" fillId="3" borderId="65" xfId="0" applyNumberFormat="1" applyFont="1" applyFill="1" applyBorder="1" applyAlignment="1">
      <alignment horizontal="center" vertical="center"/>
    </xf>
    <xf numFmtId="1" fontId="32" fillId="3" borderId="67" xfId="0" applyNumberFormat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16" fontId="33" fillId="2" borderId="71" xfId="0" applyNumberFormat="1" applyFont="1" applyFill="1" applyBorder="1" applyAlignment="1">
      <alignment horizontal="left" vertical="center"/>
    </xf>
    <xf numFmtId="0" fontId="33" fillId="2" borderId="71" xfId="0" applyFont="1" applyFill="1" applyBorder="1" applyAlignment="1">
      <alignment horizontal="center" vertical="center" wrapText="1"/>
    </xf>
    <xf numFmtId="1" fontId="32" fillId="3" borderId="71" xfId="0" applyNumberFormat="1" applyFont="1" applyFill="1" applyBorder="1" applyAlignment="1">
      <alignment horizontal="center" vertical="center"/>
    </xf>
    <xf numFmtId="0" fontId="33" fillId="0" borderId="79" xfId="0" applyFont="1" applyBorder="1" applyAlignment="1">
      <alignment horizontal="center" vertical="center" wrapText="1"/>
    </xf>
    <xf numFmtId="0" fontId="32" fillId="0" borderId="95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" fontId="32" fillId="3" borderId="79" xfId="0" applyNumberFormat="1" applyFont="1" applyFill="1" applyBorder="1" applyAlignment="1">
      <alignment horizontal="center" vertical="center"/>
    </xf>
    <xf numFmtId="0" fontId="33" fillId="2" borderId="7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96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6" fillId="0" borderId="0" xfId="0" applyFont="1"/>
    <xf numFmtId="0" fontId="32" fillId="0" borderId="17" xfId="0" applyFont="1" applyBorder="1" applyAlignment="1">
      <alignment horizontal="center" vertical="center"/>
    </xf>
    <xf numFmtId="0" fontId="32" fillId="2" borderId="99" xfId="0" applyFont="1" applyFill="1" applyBorder="1" applyAlignment="1">
      <alignment horizontal="left"/>
    </xf>
    <xf numFmtId="0" fontId="33" fillId="2" borderId="69" xfId="0" applyFont="1" applyFill="1" applyBorder="1" applyAlignment="1">
      <alignment horizontal="center"/>
    </xf>
    <xf numFmtId="0" fontId="32" fillId="2" borderId="99" xfId="0" applyFont="1" applyFill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/>
    </xf>
    <xf numFmtId="0" fontId="32" fillId="2" borderId="101" xfId="0" applyFont="1" applyFill="1" applyBorder="1" applyAlignment="1">
      <alignment horizontal="center" vertical="center"/>
    </xf>
    <xf numFmtId="0" fontId="32" fillId="3" borderId="102" xfId="0" applyFont="1" applyFill="1" applyBorder="1" applyAlignment="1">
      <alignment horizontal="center" vertical="center"/>
    </xf>
    <xf numFmtId="1" fontId="32" fillId="3" borderId="69" xfId="0" applyNumberFormat="1" applyFont="1" applyFill="1" applyBorder="1" applyAlignment="1">
      <alignment horizontal="center" vertical="center"/>
    </xf>
    <xf numFmtId="2" fontId="32" fillId="2" borderId="99" xfId="0" quotePrefix="1" applyNumberFormat="1" applyFont="1" applyFill="1" applyBorder="1" applyAlignment="1">
      <alignment horizontal="center" vertical="center"/>
    </xf>
    <xf numFmtId="2" fontId="32" fillId="2" borderId="69" xfId="0" applyNumberFormat="1" applyFont="1" applyFill="1" applyBorder="1" applyAlignment="1">
      <alignment horizontal="center" vertical="center"/>
    </xf>
    <xf numFmtId="0" fontId="32" fillId="2" borderId="88" xfId="0" applyFont="1" applyFill="1" applyBorder="1" applyAlignment="1">
      <alignment horizontal="left" vertical="center"/>
    </xf>
    <xf numFmtId="0" fontId="32" fillId="3" borderId="89" xfId="0" applyFont="1" applyFill="1" applyBorder="1" applyAlignment="1">
      <alignment horizontal="center" vertical="center"/>
    </xf>
    <xf numFmtId="1" fontId="32" fillId="3" borderId="86" xfId="0" applyNumberFormat="1" applyFont="1" applyFill="1" applyBorder="1" applyAlignment="1">
      <alignment horizontal="center" vertical="center"/>
    </xf>
    <xf numFmtId="1" fontId="32" fillId="2" borderId="66" xfId="0" applyNumberFormat="1" applyFont="1" applyFill="1" applyBorder="1" applyAlignment="1">
      <alignment horizontal="center" vertical="center"/>
    </xf>
    <xf numFmtId="1" fontId="32" fillId="2" borderId="26" xfId="0" applyNumberFormat="1" applyFont="1" applyFill="1" applyBorder="1" applyAlignment="1">
      <alignment horizontal="center" vertical="center"/>
    </xf>
    <xf numFmtId="0" fontId="32" fillId="2" borderId="104" xfId="0" applyFont="1" applyFill="1" applyBorder="1" applyAlignment="1">
      <alignment horizontal="center" vertical="center"/>
    </xf>
    <xf numFmtId="0" fontId="32" fillId="2" borderId="105" xfId="0" applyFont="1" applyFill="1" applyBorder="1" applyAlignment="1">
      <alignment horizontal="center" vertical="center"/>
    </xf>
    <xf numFmtId="0" fontId="32" fillId="2" borderId="106" xfId="0" applyFont="1" applyFill="1" applyBorder="1" applyAlignment="1">
      <alignment horizontal="center" vertical="center"/>
    </xf>
    <xf numFmtId="0" fontId="32" fillId="3" borderId="67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/>
    </xf>
    <xf numFmtId="1" fontId="32" fillId="4" borderId="26" xfId="0" applyNumberFormat="1" applyFont="1" applyFill="1" applyBorder="1" applyAlignment="1">
      <alignment horizontal="center" vertical="center"/>
    </xf>
    <xf numFmtId="0" fontId="32" fillId="4" borderId="26" xfId="0" applyFont="1" applyFill="1" applyBorder="1" applyAlignment="1">
      <alignment horizontal="center" vertical="center"/>
    </xf>
    <xf numFmtId="1" fontId="32" fillId="4" borderId="67" xfId="0" applyNumberFormat="1" applyFont="1" applyFill="1" applyBorder="1" applyAlignment="1">
      <alignment horizontal="center" vertical="center"/>
    </xf>
    <xf numFmtId="0" fontId="32" fillId="4" borderId="66" xfId="0" applyFont="1" applyFill="1" applyBorder="1" applyAlignment="1">
      <alignment horizontal="center" vertical="center"/>
    </xf>
    <xf numFmtId="0" fontId="33" fillId="2" borderId="107" xfId="0" applyFont="1" applyFill="1" applyBorder="1" applyAlignment="1">
      <alignment horizontal="left"/>
    </xf>
    <xf numFmtId="0" fontId="32" fillId="2" borderId="59" xfId="0" applyFont="1" applyFill="1" applyBorder="1"/>
    <xf numFmtId="0" fontId="33" fillId="2" borderId="108" xfId="0" applyFont="1" applyFill="1" applyBorder="1"/>
    <xf numFmtId="0" fontId="33" fillId="2" borderId="109" xfId="0" applyFont="1" applyFill="1" applyBorder="1"/>
    <xf numFmtId="0" fontId="33" fillId="2" borderId="110" xfId="0" applyFont="1" applyFill="1" applyBorder="1"/>
    <xf numFmtId="0" fontId="33" fillId="2" borderId="4" xfId="0" applyFont="1" applyFill="1" applyBorder="1" applyAlignment="1">
      <alignment horizontal="left"/>
    </xf>
    <xf numFmtId="16" fontId="33" fillId="2" borderId="26" xfId="0" applyNumberFormat="1" applyFont="1" applyFill="1" applyBorder="1" applyAlignment="1">
      <alignment horizontal="left" vertical="top" wrapText="1"/>
    </xf>
    <xf numFmtId="0" fontId="32" fillId="2" borderId="93" xfId="0" applyFont="1" applyFill="1" applyBorder="1" applyAlignment="1">
      <alignment horizontal="left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2" fillId="2" borderId="65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32" fillId="2" borderId="93" xfId="0" applyFont="1" applyFill="1" applyBorder="1" applyAlignment="1">
      <alignment horizontal="center" vertical="center" wrapText="1"/>
    </xf>
    <xf numFmtId="0" fontId="32" fillId="2" borderId="105" xfId="0" applyFont="1" applyFill="1" applyBorder="1" applyAlignment="1">
      <alignment horizontal="center" vertical="center" wrapText="1"/>
    </xf>
    <xf numFmtId="0" fontId="32" fillId="2" borderId="106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2" borderId="104" xfId="0" applyFont="1" applyFill="1" applyBorder="1" applyAlignment="1">
      <alignment horizontal="center" vertical="center" wrapText="1"/>
    </xf>
    <xf numFmtId="0" fontId="32" fillId="2" borderId="112" xfId="0" applyFont="1" applyFill="1" applyBorder="1" applyAlignment="1">
      <alignment horizontal="center" vertical="center" wrapText="1"/>
    </xf>
    <xf numFmtId="0" fontId="32" fillId="2" borderId="26" xfId="0" quotePrefix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wrapText="1"/>
    </xf>
    <xf numFmtId="0" fontId="36" fillId="2" borderId="26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/>
    <xf numFmtId="0" fontId="35" fillId="2" borderId="4" xfId="0" applyFont="1" applyFill="1" applyBorder="1" applyAlignment="1">
      <alignment vertical="center" wrapText="1"/>
    </xf>
    <xf numFmtId="0" fontId="39" fillId="2" borderId="4" xfId="0" applyFont="1" applyFill="1" applyBorder="1"/>
    <xf numFmtId="0" fontId="39" fillId="2" borderId="4" xfId="0" applyFont="1" applyFill="1" applyBorder="1" applyAlignment="1">
      <alignment horizontal="right"/>
    </xf>
    <xf numFmtId="16" fontId="32" fillId="2" borderId="26" xfId="0" applyNumberFormat="1" applyFont="1" applyFill="1" applyBorder="1" applyAlignment="1">
      <alignment horizontal="left" wrapText="1"/>
    </xf>
    <xf numFmtId="0" fontId="33" fillId="3" borderId="26" xfId="0" applyFont="1" applyFill="1" applyBorder="1" applyAlignment="1">
      <alignment horizontal="center" vertical="center" wrapText="1"/>
    </xf>
    <xf numFmtId="0" fontId="32" fillId="3" borderId="66" xfId="0" applyFont="1" applyFill="1" applyBorder="1" applyAlignment="1">
      <alignment horizontal="center" vertical="center" wrapText="1"/>
    </xf>
    <xf numFmtId="1" fontId="32" fillId="3" borderId="26" xfId="0" applyNumberFormat="1" applyFont="1" applyFill="1" applyBorder="1" applyAlignment="1">
      <alignment horizontal="center" vertical="center" wrapText="1"/>
    </xf>
    <xf numFmtId="16" fontId="33" fillId="3" borderId="26" xfId="0" applyNumberFormat="1" applyFont="1" applyFill="1" applyBorder="1" applyAlignment="1">
      <alignment horizontal="left" wrapText="1"/>
    </xf>
    <xf numFmtId="0" fontId="32" fillId="3" borderId="104" xfId="0" applyFont="1" applyFill="1" applyBorder="1" applyAlignment="1">
      <alignment horizontal="left" wrapText="1"/>
    </xf>
    <xf numFmtId="0" fontId="32" fillId="3" borderId="65" xfId="0" applyFont="1" applyFill="1" applyBorder="1" applyAlignment="1">
      <alignment horizontal="center" vertical="center" wrapText="1"/>
    </xf>
    <xf numFmtId="0" fontId="32" fillId="2" borderId="79" xfId="0" applyFont="1" applyFill="1" applyBorder="1" applyAlignment="1">
      <alignment horizontal="center" vertical="center" wrapText="1"/>
    </xf>
    <xf numFmtId="0" fontId="32" fillId="5" borderId="79" xfId="0" applyFont="1" applyFill="1" applyBorder="1" applyAlignment="1">
      <alignment horizontal="center" vertical="center" wrapText="1"/>
    </xf>
    <xf numFmtId="0" fontId="32" fillId="2" borderId="81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82" xfId="0" applyFont="1" applyFill="1" applyBorder="1" applyAlignment="1">
      <alignment horizontal="center" vertical="center" wrapText="1"/>
    </xf>
    <xf numFmtId="0" fontId="32" fillId="3" borderId="79" xfId="0" applyFont="1" applyFill="1" applyBorder="1" applyAlignment="1">
      <alignment horizontal="center" vertical="center" wrapText="1"/>
    </xf>
    <xf numFmtId="0" fontId="32" fillId="5" borderId="21" xfId="0" applyFont="1" applyFill="1" applyBorder="1" applyAlignment="1">
      <alignment horizontal="center" vertical="center" wrapText="1"/>
    </xf>
    <xf numFmtId="0" fontId="32" fillId="5" borderId="82" xfId="0" applyFont="1" applyFill="1" applyBorder="1" applyAlignment="1">
      <alignment horizontal="center" vertical="center" wrapText="1"/>
    </xf>
    <xf numFmtId="0" fontId="32" fillId="5" borderId="81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83" xfId="0" applyFont="1" applyFill="1" applyBorder="1" applyAlignment="1">
      <alignment horizontal="center" vertical="center" wrapText="1"/>
    </xf>
    <xf numFmtId="165" fontId="32" fillId="2" borderId="82" xfId="0" applyNumberFormat="1" applyFont="1" applyFill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2" fillId="2" borderId="98" xfId="0" applyFont="1" applyFill="1" applyBorder="1" applyAlignment="1">
      <alignment horizontal="center" vertical="center" wrapText="1"/>
    </xf>
    <xf numFmtId="0" fontId="34" fillId="3" borderId="96" xfId="0" applyFont="1" applyFill="1" applyBorder="1" applyAlignment="1">
      <alignment horizontal="center" vertical="center" wrapText="1"/>
    </xf>
    <xf numFmtId="0" fontId="32" fillId="3" borderId="96" xfId="0" applyFont="1" applyFill="1" applyBorder="1" applyAlignment="1">
      <alignment horizontal="center" vertical="center" wrapText="1"/>
    </xf>
    <xf numFmtId="0" fontId="32" fillId="2" borderId="118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120" xfId="0" applyFont="1" applyFill="1" applyBorder="1" applyAlignment="1">
      <alignment horizontal="center" vertical="center" wrapText="1"/>
    </xf>
    <xf numFmtId="0" fontId="32" fillId="2" borderId="78" xfId="0" applyFont="1" applyFill="1" applyBorder="1" applyAlignment="1">
      <alignment horizontal="center" vertical="center" wrapText="1"/>
    </xf>
    <xf numFmtId="16" fontId="32" fillId="2" borderId="94" xfId="0" applyNumberFormat="1" applyFont="1" applyFill="1" applyBorder="1"/>
    <xf numFmtId="0" fontId="33" fillId="0" borderId="18" xfId="0" applyFont="1" applyBorder="1"/>
    <xf numFmtId="0" fontId="33" fillId="0" borderId="79" xfId="0" applyFont="1" applyBorder="1" applyAlignment="1">
      <alignment horizontal="center"/>
    </xf>
    <xf numFmtId="0" fontId="32" fillId="2" borderId="71" xfId="0" applyFont="1" applyFill="1" applyBorder="1" applyAlignment="1">
      <alignment horizontal="center"/>
    </xf>
    <xf numFmtId="0" fontId="33" fillId="2" borderId="64" xfId="0" applyFont="1" applyFill="1" applyBorder="1" applyAlignment="1">
      <alignment horizontal="center"/>
    </xf>
    <xf numFmtId="0" fontId="33" fillId="2" borderId="79" xfId="0" applyFont="1" applyFill="1" applyBorder="1"/>
    <xf numFmtId="0" fontId="32" fillId="2" borderId="123" xfId="0" applyFont="1" applyFill="1" applyBorder="1" applyAlignment="1">
      <alignment horizontal="center" vertical="center"/>
    </xf>
    <xf numFmtId="16" fontId="33" fillId="3" borderId="26" xfId="0" applyNumberFormat="1" applyFont="1" applyFill="1" applyBorder="1" applyAlignment="1">
      <alignment horizontal="left"/>
    </xf>
    <xf numFmtId="0" fontId="32" fillId="3" borderId="93" xfId="0" applyFont="1" applyFill="1" applyBorder="1" applyAlignment="1">
      <alignment horizontal="left" wrapText="1"/>
    </xf>
    <xf numFmtId="0" fontId="33" fillId="3" borderId="26" xfId="0" applyFont="1" applyFill="1" applyBorder="1" applyAlignment="1">
      <alignment horizontal="center"/>
    </xf>
    <xf numFmtId="0" fontId="32" fillId="3" borderId="93" xfId="0" applyFont="1" applyFill="1" applyBorder="1" applyAlignment="1">
      <alignment horizontal="center" vertical="center"/>
    </xf>
    <xf numFmtId="0" fontId="32" fillId="3" borderId="66" xfId="0" applyFont="1" applyFill="1" applyBorder="1" applyAlignment="1">
      <alignment horizontal="center" vertical="center"/>
    </xf>
    <xf numFmtId="0" fontId="32" fillId="3" borderId="10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/>
    </xf>
    <xf numFmtId="0" fontId="33" fillId="2" borderId="65" xfId="0" applyFont="1" applyFill="1" applyBorder="1" applyAlignment="1">
      <alignment horizontal="center"/>
    </xf>
    <xf numFmtId="0" fontId="33" fillId="2" borderId="26" xfId="0" applyFont="1" applyFill="1" applyBorder="1"/>
    <xf numFmtId="16" fontId="33" fillId="2" borderId="71" xfId="0" applyNumberFormat="1" applyFont="1" applyFill="1" applyBorder="1" applyAlignment="1">
      <alignment horizontal="center" vertical="center"/>
    </xf>
    <xf numFmtId="0" fontId="33" fillId="0" borderId="97" xfId="0" applyFont="1" applyBorder="1" applyAlignment="1">
      <alignment wrapText="1"/>
    </xf>
    <xf numFmtId="0" fontId="33" fillId="0" borderId="96" xfId="0" applyFont="1" applyBorder="1" applyAlignment="1">
      <alignment horizontal="center" vertical="center"/>
    </xf>
    <xf numFmtId="16" fontId="33" fillId="2" borderId="79" xfId="0" applyNumberFormat="1" applyFont="1" applyFill="1" applyBorder="1" applyAlignment="1">
      <alignment horizontal="left" vertical="center"/>
    </xf>
    <xf numFmtId="0" fontId="32" fillId="3" borderId="66" xfId="0" applyFont="1" applyFill="1" applyBorder="1" applyAlignment="1">
      <alignment horizontal="left" wrapText="1"/>
    </xf>
    <xf numFmtId="0" fontId="33" fillId="0" borderId="96" xfId="0" applyFont="1" applyBorder="1" applyAlignment="1">
      <alignment horizontal="center" vertical="center" wrapText="1"/>
    </xf>
    <xf numFmtId="16" fontId="33" fillId="6" borderId="59" xfId="0" applyNumberFormat="1" applyFont="1" applyFill="1" applyBorder="1" applyAlignment="1">
      <alignment horizontal="left"/>
    </xf>
    <xf numFmtId="0" fontId="33" fillId="6" borderId="26" xfId="0" applyFont="1" applyFill="1" applyBorder="1" applyAlignment="1">
      <alignment horizontal="center"/>
    </xf>
    <xf numFmtId="0" fontId="41" fillId="6" borderId="65" xfId="0" applyFont="1" applyFill="1" applyBorder="1" applyAlignment="1">
      <alignment horizontal="center" vertical="center"/>
    </xf>
    <xf numFmtId="0" fontId="32" fillId="6" borderId="26" xfId="0" applyFont="1" applyFill="1" applyBorder="1" applyAlignment="1">
      <alignment horizontal="center" vertical="center"/>
    </xf>
    <xf numFmtId="0" fontId="32" fillId="6" borderId="66" xfId="0" applyFont="1" applyFill="1" applyBorder="1" applyAlignment="1">
      <alignment horizontal="center" vertical="center"/>
    </xf>
    <xf numFmtId="1" fontId="32" fillId="6" borderId="26" xfId="0" applyNumberFormat="1" applyFont="1" applyFill="1" applyBorder="1" applyAlignment="1">
      <alignment horizontal="center" vertical="center"/>
    </xf>
    <xf numFmtId="0" fontId="32" fillId="6" borderId="65" xfId="0" applyFont="1" applyFill="1" applyBorder="1" applyAlignment="1">
      <alignment horizontal="center" vertical="center"/>
    </xf>
    <xf numFmtId="0" fontId="33" fillId="6" borderId="4" xfId="0" applyFont="1" applyFill="1" applyBorder="1"/>
    <xf numFmtId="16" fontId="33" fillId="2" borderId="69" xfId="0" applyNumberFormat="1" applyFont="1" applyFill="1" applyBorder="1" applyAlignment="1">
      <alignment horizontal="left" vertical="center"/>
    </xf>
    <xf numFmtId="0" fontId="33" fillId="0" borderId="9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129" xfId="0" applyFont="1" applyBorder="1" applyAlignment="1">
      <alignment vertical="center" wrapText="1"/>
    </xf>
    <xf numFmtId="0" fontId="33" fillId="0" borderId="84" xfId="0" applyFont="1" applyBorder="1" applyAlignment="1">
      <alignment horizontal="center" vertical="center" wrapText="1"/>
    </xf>
    <xf numFmtId="0" fontId="33" fillId="0" borderId="136" xfId="0" applyFont="1" applyBorder="1" applyAlignment="1">
      <alignment vertical="center" wrapText="1"/>
    </xf>
    <xf numFmtId="0" fontId="33" fillId="0" borderId="122" xfId="0" applyFont="1" applyBorder="1" applyAlignment="1">
      <alignment horizontal="center" vertical="center" wrapText="1"/>
    </xf>
    <xf numFmtId="0" fontId="42" fillId="2" borderId="122" xfId="0" applyFont="1" applyFill="1" applyBorder="1" applyAlignment="1">
      <alignment horizontal="left" vertical="center"/>
    </xf>
    <xf numFmtId="0" fontId="44" fillId="0" borderId="140" xfId="0" applyFont="1" applyFill="1" applyBorder="1" applyAlignment="1">
      <alignment vertical="center" wrapText="1"/>
    </xf>
    <xf numFmtId="0" fontId="45" fillId="7" borderId="142" xfId="0" applyFont="1" applyFill="1" applyBorder="1" applyAlignment="1">
      <alignment vertical="center" wrapText="1"/>
    </xf>
    <xf numFmtId="0" fontId="33" fillId="3" borderId="59" xfId="0" applyFont="1" applyFill="1" applyBorder="1" applyAlignment="1">
      <alignment horizontal="center" vertical="center" wrapText="1"/>
    </xf>
    <xf numFmtId="0" fontId="32" fillId="3" borderId="59" xfId="0" applyFont="1" applyFill="1" applyBorder="1" applyAlignment="1">
      <alignment horizontal="center" vertical="center" wrapText="1"/>
    </xf>
    <xf numFmtId="0" fontId="32" fillId="2" borderId="59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9" xfId="0" applyFont="1" applyFill="1" applyBorder="1" applyAlignment="1">
      <alignment horizontal="center" vertical="center" wrapText="1"/>
    </xf>
    <xf numFmtId="0" fontId="33" fillId="2" borderId="147" xfId="0" applyFont="1" applyFill="1" applyBorder="1" applyAlignment="1">
      <alignment horizontal="center" vertical="center" wrapText="1"/>
    </xf>
    <xf numFmtId="0" fontId="32" fillId="2" borderId="134" xfId="0" applyFont="1" applyFill="1" applyBorder="1" applyAlignment="1">
      <alignment horizontal="center" vertical="center" wrapText="1"/>
    </xf>
    <xf numFmtId="0" fontId="32" fillId="2" borderId="148" xfId="0" applyFont="1" applyFill="1" applyBorder="1" applyAlignment="1">
      <alignment horizontal="center" vertical="center" wrapText="1"/>
    </xf>
    <xf numFmtId="0" fontId="32" fillId="2" borderId="151" xfId="0" applyFont="1" applyFill="1" applyBorder="1" applyAlignment="1">
      <alignment horizontal="center" vertical="center" wrapText="1"/>
    </xf>
    <xf numFmtId="0" fontId="32" fillId="2" borderId="152" xfId="0" applyFont="1" applyFill="1" applyBorder="1" applyAlignment="1">
      <alignment horizontal="center" vertical="center" wrapText="1"/>
    </xf>
    <xf numFmtId="0" fontId="32" fillId="3" borderId="150" xfId="0" applyFont="1" applyFill="1" applyBorder="1" applyAlignment="1">
      <alignment horizontal="center" vertical="center" wrapText="1"/>
    </xf>
    <xf numFmtId="0" fontId="46" fillId="8" borderId="155" xfId="0" applyFont="1" applyFill="1" applyBorder="1" applyAlignment="1">
      <alignment vertical="center" wrapText="1"/>
    </xf>
    <xf numFmtId="0" fontId="43" fillId="2" borderId="12" xfId="0" applyFont="1" applyFill="1" applyBorder="1" applyAlignment="1">
      <alignment vertical="center" wrapText="1"/>
    </xf>
    <xf numFmtId="0" fontId="44" fillId="7" borderId="145" xfId="0" applyFont="1" applyFill="1" applyBorder="1" applyAlignment="1">
      <alignment vertical="center" wrapText="1"/>
    </xf>
    <xf numFmtId="0" fontId="43" fillId="2" borderId="79" xfId="0" applyFont="1" applyFill="1" applyBorder="1" applyAlignment="1">
      <alignment vertical="center" wrapText="1"/>
    </xf>
    <xf numFmtId="0" fontId="44" fillId="8" borderId="142" xfId="0" applyFont="1" applyFill="1" applyBorder="1" applyAlignment="1">
      <alignment vertical="center" wrapText="1"/>
    </xf>
    <xf numFmtId="0" fontId="43" fillId="2" borderId="99" xfId="0" applyFont="1" applyFill="1" applyBorder="1" applyAlignment="1">
      <alignment wrapText="1"/>
    </xf>
    <xf numFmtId="0" fontId="44" fillId="0" borderId="143" xfId="0" applyFont="1" applyFill="1" applyBorder="1" applyAlignment="1">
      <alignment vertical="center" wrapText="1"/>
    </xf>
    <xf numFmtId="16" fontId="33" fillId="2" borderId="145" xfId="0" applyNumberFormat="1" applyFont="1" applyFill="1" applyBorder="1" applyAlignment="1">
      <alignment vertical="center"/>
    </xf>
    <xf numFmtId="16" fontId="33" fillId="2" borderId="141" xfId="0" applyNumberFormat="1" applyFont="1" applyFill="1" applyBorder="1" applyAlignment="1">
      <alignment vertical="center"/>
    </xf>
    <xf numFmtId="16" fontId="33" fillId="2" borderId="156" xfId="0" applyNumberFormat="1" applyFont="1" applyFill="1" applyBorder="1" applyAlignment="1">
      <alignment vertical="center"/>
    </xf>
    <xf numFmtId="0" fontId="50" fillId="9" borderId="157" xfId="1" applyNumberFormat="1" applyFont="1" applyFill="1" applyBorder="1" applyAlignment="1">
      <alignment horizontal="center"/>
    </xf>
    <xf numFmtId="0" fontId="46" fillId="8" borderId="143" xfId="0" applyFont="1" applyFill="1" applyBorder="1" applyAlignment="1">
      <alignment vertical="center" wrapText="1"/>
    </xf>
    <xf numFmtId="0" fontId="44" fillId="8" borderId="160" xfId="0" applyFont="1" applyFill="1" applyBorder="1" applyAlignment="1">
      <alignment vertical="center" wrapText="1"/>
    </xf>
    <xf numFmtId="0" fontId="42" fillId="2" borderId="96" xfId="0" applyFont="1" applyFill="1" applyBorder="1" applyAlignment="1">
      <alignment horizontal="left" vertical="center"/>
    </xf>
    <xf numFmtId="0" fontId="33" fillId="0" borderId="133" xfId="0" applyFont="1" applyBorder="1" applyAlignment="1">
      <alignment vertical="center" wrapText="1"/>
    </xf>
    <xf numFmtId="0" fontId="33" fillId="0" borderId="44" xfId="0" applyFont="1" applyBorder="1" applyAlignment="1">
      <alignment vertical="center" wrapText="1"/>
    </xf>
    <xf numFmtId="16" fontId="33" fillId="2" borderId="158" xfId="0" applyNumberFormat="1" applyFont="1" applyFill="1" applyBorder="1" applyAlignment="1">
      <alignment horizontal="left" vertical="center"/>
    </xf>
    <xf numFmtId="0" fontId="33" fillId="0" borderId="161" xfId="0" applyFont="1" applyBorder="1" applyAlignment="1">
      <alignment vertical="center" wrapText="1"/>
    </xf>
    <xf numFmtId="0" fontId="33" fillId="0" borderId="158" xfId="0" applyFont="1" applyBorder="1" applyAlignment="1">
      <alignment horizontal="center" vertical="center" wrapText="1"/>
    </xf>
    <xf numFmtId="0" fontId="36" fillId="2" borderId="117" xfId="0" applyFont="1" applyFill="1" applyBorder="1" applyAlignment="1">
      <alignment horizontal="center" vertical="center"/>
    </xf>
    <xf numFmtId="0" fontId="36" fillId="2" borderId="167" xfId="0" applyFont="1" applyFill="1" applyBorder="1" applyAlignment="1">
      <alignment horizontal="center" vertical="center"/>
    </xf>
    <xf numFmtId="0" fontId="36" fillId="2" borderId="172" xfId="0" applyFont="1" applyFill="1" applyBorder="1" applyAlignment="1">
      <alignment horizontal="center" vertical="center"/>
    </xf>
    <xf numFmtId="0" fontId="36" fillId="2" borderId="149" xfId="0" applyFont="1" applyFill="1" applyBorder="1" applyAlignment="1">
      <alignment horizontal="center" vertical="center"/>
    </xf>
    <xf numFmtId="0" fontId="35" fillId="2" borderId="177" xfId="0" applyFont="1" applyFill="1" applyBorder="1" applyAlignment="1">
      <alignment horizontal="center" vertical="center" wrapText="1"/>
    </xf>
    <xf numFmtId="0" fontId="35" fillId="2" borderId="182" xfId="0" applyFont="1" applyFill="1" applyBorder="1" applyAlignment="1">
      <alignment horizontal="center" vertical="center" wrapText="1"/>
    </xf>
    <xf numFmtId="0" fontId="35" fillId="2" borderId="183" xfId="0" applyFont="1" applyFill="1" applyBorder="1" applyAlignment="1">
      <alignment horizontal="center" vertical="center" wrapText="1"/>
    </xf>
    <xf numFmtId="0" fontId="36" fillId="2" borderId="184" xfId="0" applyFont="1" applyFill="1" applyBorder="1" applyAlignment="1">
      <alignment horizontal="center" vertical="center"/>
    </xf>
    <xf numFmtId="0" fontId="36" fillId="2" borderId="185" xfId="0" applyFont="1" applyFill="1" applyBorder="1" applyAlignment="1">
      <alignment horizontal="center" vertical="center"/>
    </xf>
    <xf numFmtId="0" fontId="36" fillId="2" borderId="150" xfId="0" applyFont="1" applyFill="1" applyBorder="1" applyAlignment="1">
      <alignment horizontal="center" vertical="center"/>
    </xf>
    <xf numFmtId="0" fontId="0" fillId="0" borderId="0" xfId="0" applyFont="1" applyAlignment="1"/>
    <xf numFmtId="0" fontId="36" fillId="2" borderId="117" xfId="0" applyFont="1" applyFill="1" applyBorder="1"/>
    <xf numFmtId="16" fontId="33" fillId="5" borderId="141" xfId="0" applyNumberFormat="1" applyFont="1" applyFill="1" applyBorder="1" applyAlignment="1">
      <alignment horizontal="left" vertical="top" wrapText="1"/>
    </xf>
    <xf numFmtId="16" fontId="33" fillId="5" borderId="156" xfId="0" applyNumberFormat="1" applyFont="1" applyFill="1" applyBorder="1" applyAlignment="1">
      <alignment horizontal="left" vertical="top" wrapText="1"/>
    </xf>
    <xf numFmtId="0" fontId="36" fillId="2" borderId="26" xfId="0" applyFont="1" applyFill="1" applyBorder="1" applyAlignment="1">
      <alignment vertical="center" wrapText="1"/>
    </xf>
    <xf numFmtId="0" fontId="36" fillId="2" borderId="150" xfId="0" applyFont="1" applyFill="1" applyBorder="1" applyAlignment="1">
      <alignment vertical="center" wrapText="1"/>
    </xf>
    <xf numFmtId="0" fontId="32" fillId="2" borderId="68" xfId="0" applyFont="1" applyFill="1" applyBorder="1" applyAlignment="1">
      <alignment horizontal="center" vertical="center"/>
    </xf>
    <xf numFmtId="0" fontId="32" fillId="3" borderId="68" xfId="0" applyFont="1" applyFill="1" applyBorder="1" applyAlignment="1">
      <alignment horizontal="center" vertical="center"/>
    </xf>
    <xf numFmtId="0" fontId="32" fillId="2" borderId="124" xfId="0" applyFont="1" applyFill="1" applyBorder="1" applyAlignment="1">
      <alignment horizontal="center" vertical="center"/>
    </xf>
    <xf numFmtId="0" fontId="32" fillId="2" borderId="125" xfId="0" applyFont="1" applyFill="1" applyBorder="1" applyAlignment="1">
      <alignment horizontal="center" vertical="center"/>
    </xf>
    <xf numFmtId="0" fontId="32" fillId="2" borderId="126" xfId="0" applyFont="1" applyFill="1" applyBorder="1" applyAlignment="1">
      <alignment horizontal="center" vertical="center"/>
    </xf>
    <xf numFmtId="0" fontId="32" fillId="2" borderId="135" xfId="0" applyFont="1" applyFill="1" applyBorder="1" applyAlignment="1">
      <alignment horizontal="center" vertical="center"/>
    </xf>
    <xf numFmtId="0" fontId="32" fillId="2" borderId="123" xfId="0" applyFont="1" applyFill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32" fillId="3" borderId="123" xfId="0" applyFont="1" applyFill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103" xfId="0" applyFont="1" applyFill="1" applyBorder="1" applyAlignment="1">
      <alignment horizontal="center" vertical="center"/>
    </xf>
    <xf numFmtId="0" fontId="32" fillId="3" borderId="86" xfId="0" applyFont="1" applyFill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16" fontId="44" fillId="8" borderId="186" xfId="0" applyNumberFormat="1" applyFont="1" applyFill="1" applyBorder="1" applyAlignment="1">
      <alignment horizontal="left" vertical="center"/>
    </xf>
    <xf numFmtId="0" fontId="44" fillId="8" borderId="157" xfId="0" applyFont="1" applyFill="1" applyBorder="1" applyAlignment="1">
      <alignment vertical="center" wrapText="1"/>
    </xf>
    <xf numFmtId="0" fontId="52" fillId="8" borderId="141" xfId="0" applyFont="1" applyFill="1" applyBorder="1" applyAlignment="1">
      <alignment horizontal="center"/>
    </xf>
    <xf numFmtId="0" fontId="45" fillId="8" borderId="187" xfId="0" quotePrefix="1" applyFont="1" applyFill="1" applyBorder="1" applyAlignment="1">
      <alignment horizontal="center" vertical="center"/>
    </xf>
    <xf numFmtId="0" fontId="45" fillId="8" borderId="141" xfId="0" applyFont="1" applyFill="1" applyBorder="1" applyAlignment="1">
      <alignment horizontal="center" vertical="center"/>
    </xf>
    <xf numFmtId="0" fontId="45" fillId="8" borderId="187" xfId="0" applyFont="1" applyFill="1" applyBorder="1" applyAlignment="1">
      <alignment horizontal="center" vertical="center"/>
    </xf>
    <xf numFmtId="0" fontId="45" fillId="8" borderId="188" xfId="0" quotePrefix="1" applyFont="1" applyFill="1" applyBorder="1" applyAlignment="1">
      <alignment horizontal="center" vertical="center"/>
    </xf>
    <xf numFmtId="0" fontId="45" fillId="8" borderId="157" xfId="0" quotePrefix="1" applyFont="1" applyFill="1" applyBorder="1" applyAlignment="1">
      <alignment horizontal="center" vertical="center"/>
    </xf>
    <xf numFmtId="0" fontId="45" fillId="8" borderId="189" xfId="0" applyFont="1" applyFill="1" applyBorder="1" applyAlignment="1">
      <alignment horizontal="center" vertical="center"/>
    </xf>
    <xf numFmtId="0" fontId="45" fillId="10" borderId="141" xfId="0" quotePrefix="1" applyNumberFormat="1" applyFont="1" applyFill="1" applyBorder="1" applyAlignment="1">
      <alignment horizontal="center" vertical="center"/>
    </xf>
    <xf numFmtId="0" fontId="45" fillId="8" borderId="144" xfId="0" quotePrefix="1" applyFont="1" applyFill="1" applyBorder="1" applyAlignment="1">
      <alignment horizontal="center" vertical="center"/>
    </xf>
    <xf numFmtId="0" fontId="45" fillId="8" borderId="190" xfId="0" applyFont="1" applyFill="1" applyBorder="1" applyAlignment="1">
      <alignment horizontal="center" vertical="center"/>
    </xf>
    <xf numFmtId="1" fontId="45" fillId="10" borderId="141" xfId="0" quotePrefix="1" applyNumberFormat="1" applyFont="1" applyFill="1" applyBorder="1" applyAlignment="1">
      <alignment horizontal="center" vertical="center"/>
    </xf>
    <xf numFmtId="0" fontId="45" fillId="8" borderId="144" xfId="0" applyFont="1" applyFill="1" applyBorder="1" applyAlignment="1">
      <alignment horizontal="center" vertical="center"/>
    </xf>
    <xf numFmtId="0" fontId="45" fillId="8" borderId="157" xfId="0" applyFont="1" applyFill="1" applyBorder="1" applyAlignment="1">
      <alignment horizontal="center" vertical="center"/>
    </xf>
    <xf numFmtId="0" fontId="45" fillId="10" borderId="141" xfId="0" applyFont="1" applyFill="1" applyBorder="1" applyAlignment="1">
      <alignment horizontal="center" vertical="center"/>
    </xf>
    <xf numFmtId="0" fontId="45" fillId="10" borderId="141" xfId="0" quotePrefix="1" applyFont="1" applyFill="1" applyBorder="1" applyAlignment="1">
      <alignment horizontal="center" vertical="center"/>
    </xf>
    <xf numFmtId="0" fontId="45" fillId="8" borderId="190" xfId="0" quotePrefix="1" applyFont="1" applyFill="1" applyBorder="1" applyAlignment="1">
      <alignment horizontal="center" vertical="center"/>
    </xf>
    <xf numFmtId="0" fontId="45" fillId="8" borderId="186" xfId="0" quotePrefix="1" applyFont="1" applyFill="1" applyBorder="1" applyAlignment="1">
      <alignment horizontal="center" vertical="center"/>
    </xf>
    <xf numFmtId="0" fontId="45" fillId="8" borderId="191" xfId="0" quotePrefix="1" applyFont="1" applyFill="1" applyBorder="1" applyAlignment="1">
      <alignment horizontal="center" vertical="center"/>
    </xf>
    <xf numFmtId="0" fontId="44" fillId="8" borderId="0" xfId="0" applyFont="1" applyFill="1"/>
    <xf numFmtId="0" fontId="44" fillId="8" borderId="189" xfId="0" applyFont="1" applyFill="1" applyBorder="1" applyAlignment="1">
      <alignment horizontal="left" vertical="top" wrapText="1"/>
    </xf>
    <xf numFmtId="0" fontId="44" fillId="0" borderId="141" xfId="0" applyFont="1" applyBorder="1" applyAlignment="1">
      <alignment horizontal="center" vertical="center" wrapText="1"/>
    </xf>
    <xf numFmtId="0" fontId="45" fillId="0" borderId="191" xfId="0" applyFont="1" applyBorder="1" applyAlignment="1">
      <alignment horizontal="center" vertical="center"/>
    </xf>
    <xf numFmtId="0" fontId="45" fillId="8" borderId="186" xfId="0" applyFont="1" applyFill="1" applyBorder="1" applyAlignment="1">
      <alignment horizontal="center" vertical="center"/>
    </xf>
    <xf numFmtId="0" fontId="45" fillId="0" borderId="144" xfId="0" applyFont="1" applyFill="1" applyBorder="1" applyAlignment="1">
      <alignment horizontal="center" vertical="center"/>
    </xf>
    <xf numFmtId="0" fontId="45" fillId="0" borderId="157" xfId="0" applyFont="1" applyFill="1" applyBorder="1" applyAlignment="1">
      <alignment horizontal="center" vertical="center"/>
    </xf>
    <xf numFmtId="0" fontId="45" fillId="0" borderId="190" xfId="0" applyFont="1" applyFill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57" xfId="0" applyFont="1" applyBorder="1" applyAlignment="1">
      <alignment horizontal="center" vertical="center"/>
    </xf>
    <xf numFmtId="0" fontId="45" fillId="0" borderId="190" xfId="0" applyFont="1" applyBorder="1" applyAlignment="1">
      <alignment horizontal="center" vertical="center"/>
    </xf>
    <xf numFmtId="1" fontId="45" fillId="10" borderId="141" xfId="0" applyNumberFormat="1" applyFont="1" applyFill="1" applyBorder="1" applyAlignment="1">
      <alignment horizontal="center" vertical="center"/>
    </xf>
    <xf numFmtId="0" fontId="45" fillId="8" borderId="188" xfId="0" applyFont="1" applyFill="1" applyBorder="1" applyAlignment="1">
      <alignment horizontal="center" vertical="center"/>
    </xf>
    <xf numFmtId="0" fontId="45" fillId="8" borderId="191" xfId="0" applyNumberFormat="1" applyFont="1" applyFill="1" applyBorder="1" applyAlignment="1">
      <alignment horizontal="center" vertical="center"/>
    </xf>
    <xf numFmtId="0" fontId="45" fillId="8" borderId="141" xfId="0" applyNumberFormat="1" applyFont="1" applyFill="1" applyBorder="1" applyAlignment="1">
      <alignment horizontal="center" vertical="center"/>
    </xf>
    <xf numFmtId="0" fontId="52" fillId="8" borderId="117" xfId="0" applyFont="1" applyFill="1" applyBorder="1"/>
    <xf numFmtId="0" fontId="44" fillId="8" borderId="190" xfId="0" applyFont="1" applyFill="1" applyBorder="1" applyAlignment="1">
      <alignment wrapText="1"/>
    </xf>
    <xf numFmtId="0" fontId="44" fillId="8" borderId="141" xfId="0" applyFont="1" applyFill="1" applyBorder="1" applyAlignment="1">
      <alignment horizontal="center"/>
    </xf>
    <xf numFmtId="0" fontId="45" fillId="8" borderId="191" xfId="0" applyFont="1" applyFill="1" applyBorder="1" applyAlignment="1">
      <alignment horizontal="center"/>
    </xf>
    <xf numFmtId="0" fontId="44" fillId="8" borderId="144" xfId="0" applyFont="1" applyFill="1" applyBorder="1" applyAlignment="1">
      <alignment horizontal="center"/>
    </xf>
    <xf numFmtId="0" fontId="44" fillId="8" borderId="157" xfId="0" applyFont="1" applyFill="1" applyBorder="1" applyAlignment="1">
      <alignment horizontal="center"/>
    </xf>
    <xf numFmtId="0" fontId="44" fillId="8" borderId="190" xfId="0" applyFont="1" applyFill="1" applyBorder="1" applyAlignment="1">
      <alignment horizontal="center"/>
    </xf>
    <xf numFmtId="0" fontId="44" fillId="8" borderId="192" xfId="0" applyFont="1" applyFill="1" applyBorder="1" applyAlignment="1">
      <alignment horizontal="center"/>
    </xf>
    <xf numFmtId="0" fontId="44" fillId="8" borderId="193" xfId="0" applyNumberFormat="1" applyFont="1" applyFill="1" applyBorder="1" applyAlignment="1">
      <alignment horizontal="center"/>
    </xf>
    <xf numFmtId="0" fontId="44" fillId="8" borderId="140" xfId="0" applyNumberFormat="1" applyFont="1" applyFill="1" applyBorder="1" applyAlignment="1">
      <alignment horizontal="center"/>
    </xf>
    <xf numFmtId="0" fontId="53" fillId="10" borderId="186" xfId="0" applyNumberFormat="1" applyFont="1" applyFill="1" applyBorder="1" applyAlignment="1">
      <alignment horizontal="center"/>
    </xf>
    <xf numFmtId="0" fontId="44" fillId="8" borderId="144" xfId="0" quotePrefix="1" applyNumberFormat="1" applyFont="1" applyFill="1" applyBorder="1" applyAlignment="1">
      <alignment horizontal="center"/>
    </xf>
    <xf numFmtId="0" fontId="44" fillId="8" borderId="157" xfId="0" applyNumberFormat="1" applyFont="1" applyFill="1" applyBorder="1" applyAlignment="1">
      <alignment horizontal="center"/>
    </xf>
    <xf numFmtId="0" fontId="44" fillId="8" borderId="190" xfId="0" quotePrefix="1" applyNumberFormat="1" applyFont="1" applyFill="1" applyBorder="1" applyAlignment="1">
      <alignment horizontal="center"/>
    </xf>
    <xf numFmtId="1" fontId="53" fillId="10" borderId="141" xfId="0" quotePrefix="1" applyNumberFormat="1" applyFont="1" applyFill="1" applyBorder="1" applyAlignment="1">
      <alignment horizontal="center"/>
    </xf>
    <xf numFmtId="0" fontId="44" fillId="8" borderId="193" xfId="0" applyFont="1" applyFill="1" applyBorder="1" applyAlignment="1">
      <alignment horizontal="center"/>
    </xf>
    <xf numFmtId="0" fontId="44" fillId="8" borderId="163" xfId="0" applyNumberFormat="1" applyFont="1" applyFill="1" applyBorder="1" applyAlignment="1">
      <alignment horizontal="center"/>
    </xf>
    <xf numFmtId="0" fontId="45" fillId="8" borderId="193" xfId="0" applyFont="1" applyFill="1" applyBorder="1" applyAlignment="1">
      <alignment horizontal="center"/>
    </xf>
    <xf numFmtId="0" fontId="45" fillId="8" borderId="193" xfId="0" applyNumberFormat="1" applyFont="1" applyFill="1" applyBorder="1" applyAlignment="1">
      <alignment horizontal="center"/>
    </xf>
    <xf numFmtId="0" fontId="45" fillId="8" borderId="163" xfId="0" applyNumberFormat="1" applyFont="1" applyFill="1" applyBorder="1" applyAlignment="1">
      <alignment horizontal="center"/>
    </xf>
    <xf numFmtId="0" fontId="45" fillId="10" borderId="186" xfId="0" applyNumberFormat="1" applyFont="1" applyFill="1" applyBorder="1" applyAlignment="1">
      <alignment horizontal="center"/>
    </xf>
    <xf numFmtId="0" fontId="44" fillId="8" borderId="188" xfId="0" applyFont="1" applyFill="1" applyBorder="1" applyAlignment="1">
      <alignment horizontal="center"/>
    </xf>
    <xf numFmtId="0" fontId="44" fillId="10" borderId="141" xfId="0" applyFont="1" applyFill="1" applyBorder="1" applyAlignment="1">
      <alignment horizontal="center"/>
    </xf>
    <xf numFmtId="0" fontId="44" fillId="8" borderId="163" xfId="0" applyFont="1" applyFill="1" applyBorder="1" applyAlignment="1">
      <alignment horizontal="center"/>
    </xf>
    <xf numFmtId="0" fontId="44" fillId="10" borderId="186" xfId="0" applyFont="1" applyFill="1" applyBorder="1" applyAlignment="1">
      <alignment horizontal="center"/>
    </xf>
    <xf numFmtId="0" fontId="45" fillId="8" borderId="186" xfId="0" quotePrefix="1" applyFont="1" applyFill="1" applyBorder="1" applyAlignment="1">
      <alignment horizontal="center"/>
    </xf>
    <xf numFmtId="16" fontId="44" fillId="8" borderId="194" xfId="0" quotePrefix="1" applyNumberFormat="1" applyFont="1" applyFill="1" applyBorder="1" applyAlignment="1">
      <alignment horizontal="center"/>
    </xf>
    <xf numFmtId="16" fontId="44" fillId="8" borderId="141" xfId="0" quotePrefix="1" applyNumberFormat="1" applyFont="1" applyFill="1" applyBorder="1" applyAlignment="1">
      <alignment horizontal="center"/>
    </xf>
    <xf numFmtId="16" fontId="52" fillId="8" borderId="117" xfId="0" quotePrefix="1" applyNumberFormat="1" applyFont="1" applyFill="1" applyBorder="1" applyAlignment="1">
      <alignment horizontal="center"/>
    </xf>
    <xf numFmtId="0" fontId="52" fillId="0" borderId="117" xfId="0" applyFont="1" applyFill="1" applyBorder="1"/>
    <xf numFmtId="0" fontId="44" fillId="8" borderId="195" xfId="0" applyFont="1" applyFill="1" applyBorder="1" applyAlignment="1">
      <alignment vertical="center" wrapText="1"/>
    </xf>
    <xf numFmtId="16" fontId="44" fillId="8" borderId="141" xfId="0" applyNumberFormat="1" applyFont="1" applyFill="1" applyBorder="1" applyAlignment="1">
      <alignment horizontal="left" vertical="center"/>
    </xf>
    <xf numFmtId="0" fontId="44" fillId="8" borderId="143" xfId="0" applyFont="1" applyFill="1" applyBorder="1" applyAlignment="1">
      <alignment wrapText="1"/>
    </xf>
    <xf numFmtId="0" fontId="44" fillId="0" borderId="141" xfId="0" applyFont="1" applyFill="1" applyBorder="1" applyAlignment="1">
      <alignment horizontal="center" vertical="center" wrapText="1"/>
    </xf>
    <xf numFmtId="0" fontId="44" fillId="8" borderId="117" xfId="0" applyFont="1" applyFill="1" applyBorder="1"/>
    <xf numFmtId="0" fontId="44" fillId="8" borderId="187" xfId="0" applyFont="1" applyFill="1" applyBorder="1" applyAlignment="1">
      <alignment horizontal="left" wrapText="1"/>
    </xf>
    <xf numFmtId="0" fontId="45" fillId="8" borderId="194" xfId="0" quotePrefix="1" applyFont="1" applyFill="1" applyBorder="1" applyAlignment="1">
      <alignment horizontal="center" vertical="center"/>
    </xf>
    <xf numFmtId="0" fontId="45" fillId="8" borderId="194" xfId="0" applyFont="1" applyFill="1" applyBorder="1" applyAlignment="1">
      <alignment horizontal="center" vertical="center"/>
    </xf>
    <xf numFmtId="0" fontId="45" fillId="8" borderId="145" xfId="0" applyFont="1" applyFill="1" applyBorder="1" applyAlignment="1">
      <alignment horizontal="center" vertical="center"/>
    </xf>
    <xf numFmtId="0" fontId="45" fillId="8" borderId="196" xfId="0" applyFont="1" applyFill="1" applyBorder="1" applyAlignment="1">
      <alignment horizontal="center" vertical="center"/>
    </xf>
    <xf numFmtId="0" fontId="45" fillId="8" borderId="192" xfId="0" quotePrefix="1" applyFont="1" applyFill="1" applyBorder="1" applyAlignment="1">
      <alignment horizontal="center" vertical="center"/>
    </xf>
    <xf numFmtId="0" fontId="45" fillId="8" borderId="197" xfId="0" quotePrefix="1" applyFont="1" applyFill="1" applyBorder="1" applyAlignment="1">
      <alignment horizontal="center" vertical="center"/>
    </xf>
    <xf numFmtId="0" fontId="45" fillId="8" borderId="193" xfId="0" quotePrefix="1" applyFont="1" applyFill="1" applyBorder="1" applyAlignment="1">
      <alignment horizontal="center" vertical="center"/>
    </xf>
    <xf numFmtId="0" fontId="45" fillId="8" borderId="198" xfId="0" applyFont="1" applyFill="1" applyBorder="1" applyAlignment="1">
      <alignment horizontal="center" vertical="center"/>
    </xf>
    <xf numFmtId="1" fontId="45" fillId="10" borderId="186" xfId="0" quotePrefix="1" applyNumberFormat="1" applyFont="1" applyFill="1" applyBorder="1" applyAlignment="1">
      <alignment horizontal="center" vertical="center"/>
    </xf>
    <xf numFmtId="0" fontId="45" fillId="8" borderId="193" xfId="0" applyFont="1" applyFill="1" applyBorder="1" applyAlignment="1">
      <alignment horizontal="center" vertical="center"/>
    </xf>
    <xf numFmtId="0" fontId="45" fillId="10" borderId="186" xfId="0" quotePrefix="1" applyFont="1" applyFill="1" applyBorder="1" applyAlignment="1">
      <alignment horizontal="center" vertical="center"/>
    </xf>
    <xf numFmtId="0" fontId="45" fillId="8" borderId="198" xfId="0" quotePrefix="1" applyFont="1" applyFill="1" applyBorder="1" applyAlignment="1">
      <alignment horizontal="center" vertical="center"/>
    </xf>
    <xf numFmtId="0" fontId="45" fillId="8" borderId="197" xfId="0" applyFont="1" applyFill="1" applyBorder="1" applyAlignment="1">
      <alignment horizontal="center" vertical="center"/>
    </xf>
    <xf numFmtId="0" fontId="45" fillId="10" borderId="186" xfId="0" applyFont="1" applyFill="1" applyBorder="1" applyAlignment="1">
      <alignment horizontal="center" vertical="center"/>
    </xf>
    <xf numFmtId="0" fontId="45" fillId="8" borderId="191" xfId="0" quotePrefix="1" applyFont="1" applyFill="1" applyBorder="1" applyAlignment="1">
      <alignment horizontal="center"/>
    </xf>
    <xf numFmtId="0" fontId="45" fillId="8" borderId="141" xfId="0" applyFont="1" applyFill="1" applyBorder="1" applyAlignment="1">
      <alignment horizontal="center"/>
    </xf>
    <xf numFmtId="0" fontId="45" fillId="8" borderId="187" xfId="0" applyFont="1" applyFill="1" applyBorder="1" applyAlignment="1">
      <alignment horizontal="center"/>
    </xf>
    <xf numFmtId="0" fontId="45" fillId="8" borderId="192" xfId="0" applyFont="1" applyFill="1" applyBorder="1" applyAlignment="1">
      <alignment horizontal="center"/>
    </xf>
    <xf numFmtId="0" fontId="45" fillId="8" borderId="140" xfId="0" applyNumberFormat="1" applyFont="1" applyFill="1" applyBorder="1" applyAlignment="1">
      <alignment horizontal="center"/>
    </xf>
    <xf numFmtId="0" fontId="45" fillId="8" borderId="188" xfId="0" quotePrefix="1" applyFont="1" applyFill="1" applyBorder="1" applyAlignment="1">
      <alignment horizontal="center"/>
    </xf>
    <xf numFmtId="0" fontId="45" fillId="8" borderId="157" xfId="0" applyFont="1" applyFill="1" applyBorder="1" applyAlignment="1">
      <alignment horizontal="center"/>
    </xf>
    <xf numFmtId="0" fontId="45" fillId="8" borderId="189" xfId="0" quotePrefix="1" applyFont="1" applyFill="1" applyBorder="1" applyAlignment="1">
      <alignment horizontal="center"/>
    </xf>
    <xf numFmtId="0" fontId="53" fillId="10" borderId="141" xfId="0" quotePrefix="1" applyNumberFormat="1" applyFont="1" applyFill="1" applyBorder="1" applyAlignment="1">
      <alignment horizontal="center"/>
    </xf>
    <xf numFmtId="0" fontId="45" fillId="8" borderId="144" xfId="0" applyFont="1" applyFill="1" applyBorder="1" applyAlignment="1">
      <alignment horizontal="center"/>
    </xf>
    <xf numFmtId="0" fontId="45" fillId="8" borderId="190" xfId="0" applyFont="1" applyFill="1" applyBorder="1" applyAlignment="1">
      <alignment horizontal="center"/>
    </xf>
    <xf numFmtId="0" fontId="45" fillId="10" borderId="141" xfId="0" applyFont="1" applyFill="1" applyBorder="1" applyAlignment="1">
      <alignment horizontal="center"/>
    </xf>
    <xf numFmtId="0" fontId="44" fillId="8" borderId="144" xfId="0" applyFont="1" applyFill="1" applyBorder="1" applyAlignment="1">
      <alignment wrapText="1"/>
    </xf>
    <xf numFmtId="0" fontId="32" fillId="8" borderId="141" xfId="0" applyFont="1" applyFill="1" applyBorder="1" applyAlignment="1">
      <alignment horizontal="center" vertical="center" wrapText="1"/>
    </xf>
    <xf numFmtId="0" fontId="45" fillId="8" borderId="144" xfId="0" quotePrefix="1" applyFont="1" applyFill="1" applyBorder="1" applyAlignment="1">
      <alignment horizontal="center"/>
    </xf>
    <xf numFmtId="0" fontId="45" fillId="8" borderId="157" xfId="0" quotePrefix="1" applyFont="1" applyFill="1" applyBorder="1" applyAlignment="1">
      <alignment horizontal="center"/>
    </xf>
    <xf numFmtId="0" fontId="45" fillId="8" borderId="189" xfId="0" applyFont="1" applyFill="1" applyBorder="1" applyAlignment="1">
      <alignment horizontal="center"/>
    </xf>
    <xf numFmtId="0" fontId="45" fillId="10" borderId="141" xfId="0" quotePrefix="1" applyFont="1" applyFill="1" applyBorder="1" applyAlignment="1">
      <alignment horizontal="center"/>
    </xf>
    <xf numFmtId="0" fontId="53" fillId="10" borderId="141" xfId="0" quotePrefix="1" applyFont="1" applyFill="1" applyBorder="1" applyAlignment="1">
      <alignment horizontal="center"/>
    </xf>
    <xf numFmtId="0" fontId="45" fillId="8" borderId="190" xfId="0" quotePrefix="1" applyFont="1" applyFill="1" applyBorder="1" applyAlignment="1">
      <alignment horizontal="center"/>
    </xf>
    <xf numFmtId="0" fontId="45" fillId="8" borderId="141" xfId="0" applyFont="1" applyFill="1" applyBorder="1"/>
    <xf numFmtId="0" fontId="52" fillId="8" borderId="141" xfId="0" applyFont="1" applyFill="1" applyBorder="1"/>
    <xf numFmtId="0" fontId="52" fillId="8" borderId="0" xfId="0" applyFont="1" applyFill="1"/>
    <xf numFmtId="0" fontId="45" fillId="8" borderId="191" xfId="0" applyFont="1" applyFill="1" applyBorder="1" applyAlignment="1">
      <alignment horizontal="center" vertical="center"/>
    </xf>
    <xf numFmtId="0" fontId="44" fillId="8" borderId="193" xfId="0" applyFont="1" applyFill="1" applyBorder="1" applyAlignment="1">
      <alignment wrapText="1"/>
    </xf>
    <xf numFmtId="0" fontId="32" fillId="8" borderId="186" xfId="0" applyFont="1" applyFill="1" applyBorder="1" applyAlignment="1">
      <alignment horizontal="center" vertical="center" wrapText="1"/>
    </xf>
    <xf numFmtId="0" fontId="45" fillId="8" borderId="163" xfId="0" applyFont="1" applyFill="1" applyBorder="1" applyAlignment="1">
      <alignment horizontal="center" vertical="center"/>
    </xf>
    <xf numFmtId="0" fontId="44" fillId="8" borderId="193" xfId="0" quotePrefix="1" applyFont="1" applyFill="1" applyBorder="1" applyAlignment="1">
      <alignment horizontal="center"/>
    </xf>
    <xf numFmtId="0" fontId="44" fillId="8" borderId="197" xfId="0" quotePrefix="1" applyFont="1" applyFill="1" applyBorder="1" applyAlignment="1">
      <alignment horizontal="center"/>
    </xf>
    <xf numFmtId="0" fontId="44" fillId="8" borderId="198" xfId="0" applyFont="1" applyFill="1" applyBorder="1" applyAlignment="1">
      <alignment horizontal="center"/>
    </xf>
    <xf numFmtId="1" fontId="53" fillId="10" borderId="186" xfId="0" quotePrefix="1" applyNumberFormat="1" applyFont="1" applyFill="1" applyBorder="1" applyAlignment="1">
      <alignment horizontal="center"/>
    </xf>
    <xf numFmtId="0" fontId="53" fillId="10" borderId="186" xfId="0" quotePrefix="1" applyFont="1" applyFill="1" applyBorder="1" applyAlignment="1">
      <alignment horizontal="center"/>
    </xf>
    <xf numFmtId="0" fontId="45" fillId="8" borderId="197" xfId="0" quotePrefix="1" applyFont="1" applyFill="1" applyBorder="1" applyAlignment="1">
      <alignment horizontal="center"/>
    </xf>
    <xf numFmtId="0" fontId="45" fillId="8" borderId="198" xfId="0" applyFont="1" applyFill="1" applyBorder="1" applyAlignment="1">
      <alignment horizontal="center"/>
    </xf>
    <xf numFmtId="0" fontId="45" fillId="10" borderId="186" xfId="0" quotePrefix="1" applyFont="1" applyFill="1" applyBorder="1" applyAlignment="1">
      <alignment horizontal="center"/>
    </xf>
    <xf numFmtId="0" fontId="44" fillId="8" borderId="144" xfId="0" quotePrefix="1" applyFont="1" applyFill="1" applyBorder="1" applyAlignment="1">
      <alignment horizontal="center"/>
    </xf>
    <xf numFmtId="0" fontId="44" fillId="8" borderId="157" xfId="0" quotePrefix="1" applyFont="1" applyFill="1" applyBorder="1" applyAlignment="1">
      <alignment horizontal="center"/>
    </xf>
    <xf numFmtId="0" fontId="44" fillId="8" borderId="189" xfId="0" applyFont="1" applyFill="1" applyBorder="1" applyAlignment="1">
      <alignment horizontal="center"/>
    </xf>
    <xf numFmtId="0" fontId="44" fillId="8" borderId="188" xfId="0" quotePrefix="1" applyFont="1" applyFill="1" applyBorder="1" applyAlignment="1">
      <alignment horizontal="center"/>
    </xf>
    <xf numFmtId="0" fontId="44" fillId="8" borderId="190" xfId="0" quotePrefix="1" applyFont="1" applyFill="1" applyBorder="1" applyAlignment="1">
      <alignment horizontal="center"/>
    </xf>
    <xf numFmtId="0" fontId="44" fillId="8" borderId="189" xfId="0" quotePrefix="1" applyFont="1" applyFill="1" applyBorder="1" applyAlignment="1">
      <alignment horizontal="center"/>
    </xf>
    <xf numFmtId="0" fontId="53" fillId="10" borderId="141" xfId="0" applyFont="1" applyFill="1" applyBorder="1" applyAlignment="1">
      <alignment horizontal="center"/>
    </xf>
    <xf numFmtId="0" fontId="45" fillId="8" borderId="141" xfId="0" quotePrefix="1" applyFont="1" applyFill="1" applyBorder="1" applyAlignment="1">
      <alignment horizontal="center" vertical="center"/>
    </xf>
    <xf numFmtId="0" fontId="30" fillId="2" borderId="117" xfId="0" applyFont="1" applyFill="1" applyBorder="1"/>
    <xf numFmtId="0" fontId="32" fillId="2" borderId="95" xfId="0" applyFont="1" applyFill="1" applyBorder="1" applyAlignment="1">
      <alignment horizontal="left"/>
    </xf>
    <xf numFmtId="0" fontId="33" fillId="2" borderId="68" xfId="0" applyFont="1" applyFill="1" applyBorder="1" applyAlignment="1">
      <alignment horizontal="center" vertical="center" wrapText="1"/>
    </xf>
    <xf numFmtId="0" fontId="35" fillId="2" borderId="117" xfId="0" applyFont="1" applyFill="1" applyBorder="1"/>
    <xf numFmtId="0" fontId="33" fillId="2" borderId="96" xfId="0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2" fillId="2" borderId="98" xfId="0" applyFont="1" applyFill="1" applyBorder="1" applyAlignment="1">
      <alignment horizontal="center" vertical="center"/>
    </xf>
    <xf numFmtId="0" fontId="32" fillId="3" borderId="96" xfId="0" applyFont="1" applyFill="1" applyBorder="1" applyAlignment="1">
      <alignment horizontal="center" vertical="center"/>
    </xf>
    <xf numFmtId="0" fontId="32" fillId="2" borderId="118" xfId="0" applyFont="1" applyFill="1" applyBorder="1" applyAlignment="1">
      <alignment horizontal="center" vertical="center"/>
    </xf>
    <xf numFmtId="0" fontId="32" fillId="2" borderId="96" xfId="0" quotePrefix="1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2" borderId="95" xfId="0" applyFont="1" applyFill="1" applyBorder="1" applyAlignment="1">
      <alignment horizontal="center" vertical="center"/>
    </xf>
    <xf numFmtId="0" fontId="45" fillId="8" borderId="143" xfId="0" applyFont="1" applyFill="1" applyBorder="1" applyAlignment="1">
      <alignment horizontal="left" vertical="center" wrapText="1"/>
    </xf>
    <xf numFmtId="0" fontId="32" fillId="5" borderId="44" xfId="0" applyFont="1" applyFill="1" applyBorder="1" applyAlignment="1">
      <alignment horizontal="center" vertical="center" wrapText="1"/>
    </xf>
    <xf numFmtId="0" fontId="32" fillId="2" borderId="96" xfId="0" applyFont="1" applyFill="1" applyBorder="1" applyAlignment="1">
      <alignment horizontal="center" vertical="center" wrapText="1"/>
    </xf>
    <xf numFmtId="0" fontId="32" fillId="2" borderId="95" xfId="0" applyFont="1" applyFill="1" applyBorder="1" applyAlignment="1">
      <alignment horizontal="center" vertical="center" wrapText="1"/>
    </xf>
    <xf numFmtId="0" fontId="45" fillId="8" borderId="144" xfId="0" applyFont="1" applyFill="1" applyBorder="1" applyAlignment="1">
      <alignment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41" fillId="2" borderId="96" xfId="0" applyFont="1" applyFill="1" applyBorder="1" applyAlignment="1">
      <alignment horizontal="center" vertical="center" wrapText="1"/>
    </xf>
    <xf numFmtId="0" fontId="32" fillId="2" borderId="96" xfId="0" applyFont="1" applyFill="1" applyBorder="1" applyAlignment="1">
      <alignment horizontal="center" vertical="center"/>
    </xf>
    <xf numFmtId="0" fontId="37" fillId="2" borderId="117" xfId="0" applyFont="1" applyFill="1" applyBorder="1"/>
    <xf numFmtId="0" fontId="33" fillId="2" borderId="67" xfId="0" applyFont="1" applyFill="1" applyBorder="1" applyAlignment="1">
      <alignment horizontal="center"/>
    </xf>
    <xf numFmtId="0" fontId="32" fillId="3" borderId="94" xfId="0" applyFont="1" applyFill="1" applyBorder="1" applyAlignment="1">
      <alignment horizontal="center"/>
    </xf>
    <xf numFmtId="0" fontId="32" fillId="3" borderId="114" xfId="0" applyFont="1" applyFill="1" applyBorder="1" applyAlignment="1">
      <alignment horizontal="center" vertical="center"/>
    </xf>
    <xf numFmtId="0" fontId="32" fillId="3" borderId="113" xfId="0" applyFont="1" applyFill="1" applyBorder="1" applyAlignment="1">
      <alignment horizontal="center" vertical="center" wrapText="1"/>
    </xf>
    <xf numFmtId="16" fontId="33" fillId="3" borderId="199" xfId="0" applyNumberFormat="1" applyFont="1" applyFill="1" applyBorder="1" applyAlignment="1">
      <alignment horizontal="left" wrapText="1"/>
    </xf>
    <xf numFmtId="0" fontId="32" fillId="3" borderId="200" xfId="0" applyFont="1" applyFill="1" applyBorder="1" applyAlignment="1">
      <alignment horizontal="left" wrapText="1"/>
    </xf>
    <xf numFmtId="0" fontId="33" fillId="3" borderId="201" xfId="0" applyFont="1" applyFill="1" applyBorder="1" applyAlignment="1">
      <alignment horizontal="center" vertical="center" wrapText="1"/>
    </xf>
    <xf numFmtId="0" fontId="32" fillId="3" borderId="202" xfId="0" applyFont="1" applyFill="1" applyBorder="1" applyAlignment="1">
      <alignment horizontal="center" vertical="center" wrapText="1"/>
    </xf>
    <xf numFmtId="0" fontId="32" fillId="3" borderId="201" xfId="0" applyFont="1" applyFill="1" applyBorder="1" applyAlignment="1">
      <alignment horizontal="center" vertical="center" wrapText="1"/>
    </xf>
    <xf numFmtId="0" fontId="32" fillId="2" borderId="201" xfId="0" applyFont="1" applyFill="1" applyBorder="1" applyAlignment="1">
      <alignment horizontal="center" vertical="center" wrapText="1"/>
    </xf>
    <xf numFmtId="0" fontId="33" fillId="2" borderId="202" xfId="0" applyFont="1" applyFill="1" applyBorder="1" applyAlignment="1">
      <alignment horizontal="center" vertical="center" wrapText="1"/>
    </xf>
    <xf numFmtId="0" fontId="33" fillId="2" borderId="205" xfId="0" applyFont="1" applyFill="1" applyBorder="1" applyAlignment="1">
      <alignment horizontal="center" vertical="center" wrapText="1"/>
    </xf>
    <xf numFmtId="16" fontId="33" fillId="5" borderId="186" xfId="0" applyNumberFormat="1" applyFont="1" applyFill="1" applyBorder="1" applyAlignment="1">
      <alignment horizontal="left" vertical="top" wrapText="1"/>
    </xf>
    <xf numFmtId="0" fontId="33" fillId="8" borderId="96" xfId="0" applyFont="1" applyFill="1" applyBorder="1" applyAlignment="1">
      <alignment horizontal="center" vertical="center" wrapText="1"/>
    </xf>
    <xf numFmtId="0" fontId="32" fillId="5" borderId="120" xfId="0" applyFont="1" applyFill="1" applyBorder="1" applyAlignment="1">
      <alignment horizontal="center" vertical="center" wrapText="1"/>
    </xf>
    <xf numFmtId="0" fontId="32" fillId="5" borderId="25" xfId="0" applyFont="1" applyFill="1" applyBorder="1" applyAlignment="1">
      <alignment horizontal="center" vertical="center" wrapText="1"/>
    </xf>
    <xf numFmtId="0" fontId="32" fillId="5" borderId="98" xfId="0" applyFont="1" applyFill="1" applyBorder="1" applyAlignment="1">
      <alignment horizontal="center" vertical="center" wrapText="1"/>
    </xf>
    <xf numFmtId="0" fontId="45" fillId="0" borderId="124" xfId="0" applyFont="1" applyBorder="1" applyAlignment="1">
      <alignment vertical="center"/>
    </xf>
    <xf numFmtId="0" fontId="45" fillId="0" borderId="125" xfId="0" applyFont="1" applyBorder="1" applyAlignment="1">
      <alignment vertical="center"/>
    </xf>
    <xf numFmtId="165" fontId="45" fillId="0" borderId="126" xfId="0" applyNumberFormat="1" applyFont="1" applyBorder="1" applyAlignment="1">
      <alignment vertical="center"/>
    </xf>
    <xf numFmtId="0" fontId="45" fillId="0" borderId="159" xfId="0" applyFont="1" applyBorder="1" applyAlignment="1">
      <alignment vertical="center"/>
    </xf>
    <xf numFmtId="0" fontId="45" fillId="0" borderId="209" xfId="0" applyFont="1" applyBorder="1" applyAlignment="1">
      <alignment vertical="center"/>
    </xf>
    <xf numFmtId="165" fontId="45" fillId="0" borderId="210" xfId="0" applyNumberFormat="1" applyFont="1" applyBorder="1" applyAlignment="1">
      <alignment vertical="center"/>
    </xf>
    <xf numFmtId="0" fontId="33" fillId="0" borderId="154" xfId="0" applyFont="1" applyBorder="1" applyAlignment="1">
      <alignment horizontal="center" vertical="center" wrapText="1"/>
    </xf>
    <xf numFmtId="0" fontId="45" fillId="0" borderId="151" xfId="0" applyFont="1" applyBorder="1" applyAlignment="1">
      <alignment vertical="center"/>
    </xf>
    <xf numFmtId="0" fontId="45" fillId="0" borderId="152" xfId="0" applyFont="1" applyBorder="1" applyAlignment="1">
      <alignment vertical="center"/>
    </xf>
    <xf numFmtId="165" fontId="45" fillId="0" borderId="153" xfId="0" applyNumberFormat="1" applyFont="1" applyBorder="1" applyAlignment="1">
      <alignment vertical="center"/>
    </xf>
    <xf numFmtId="0" fontId="32" fillId="2" borderId="211" xfId="0" applyFont="1" applyFill="1" applyBorder="1" applyAlignment="1">
      <alignment horizontal="center" vertical="center" wrapText="1"/>
    </xf>
    <xf numFmtId="0" fontId="32" fillId="2" borderId="212" xfId="0" applyFont="1" applyFill="1" applyBorder="1" applyAlignment="1">
      <alignment horizontal="center" vertical="center" wrapText="1"/>
    </xf>
    <xf numFmtId="0" fontId="34" fillId="3" borderId="150" xfId="0" applyFont="1" applyFill="1" applyBorder="1" applyAlignment="1">
      <alignment horizontal="center" vertical="center" wrapText="1"/>
    </xf>
    <xf numFmtId="0" fontId="33" fillId="2" borderId="174" xfId="0" applyFont="1" applyFill="1" applyBorder="1" applyAlignment="1">
      <alignment horizontal="center" vertical="center" wrapText="1"/>
    </xf>
    <xf numFmtId="0" fontId="33" fillId="2" borderId="213" xfId="0" applyFont="1" applyFill="1" applyBorder="1" applyAlignment="1">
      <alignment horizontal="center" vertical="center" wrapText="1"/>
    </xf>
    <xf numFmtId="0" fontId="33" fillId="2" borderId="117" xfId="0" applyFont="1" applyFill="1" applyBorder="1"/>
    <xf numFmtId="0" fontId="32" fillId="2" borderId="214" xfId="0" applyFont="1" applyFill="1" applyBorder="1" applyAlignment="1">
      <alignment horizontal="left" vertical="center"/>
    </xf>
    <xf numFmtId="0" fontId="54" fillId="0" borderId="215" xfId="0" applyFont="1" applyBorder="1" applyAlignment="1">
      <alignment wrapText="1"/>
    </xf>
    <xf numFmtId="0" fontId="33" fillId="0" borderId="204" xfId="0" applyFont="1" applyBorder="1" applyAlignment="1">
      <alignment horizontal="center" vertical="center" wrapText="1"/>
    </xf>
    <xf numFmtId="1" fontId="32" fillId="2" borderId="201" xfId="0" applyNumberFormat="1" applyFont="1" applyFill="1" applyBorder="1" applyAlignment="1">
      <alignment horizontal="center" vertical="center"/>
    </xf>
    <xf numFmtId="0" fontId="32" fillId="2" borderId="202" xfId="0" applyFont="1" applyFill="1" applyBorder="1" applyAlignment="1">
      <alignment horizontal="center" vertical="center"/>
    </xf>
    <xf numFmtId="0" fontId="32" fillId="2" borderId="201" xfId="0" applyFont="1" applyFill="1" applyBorder="1" applyAlignment="1">
      <alignment horizontal="center" vertical="center"/>
    </xf>
    <xf numFmtId="0" fontId="32" fillId="2" borderId="203" xfId="0" applyFont="1" applyFill="1" applyBorder="1" applyAlignment="1">
      <alignment horizontal="center" vertical="center"/>
    </xf>
    <xf numFmtId="0" fontId="32" fillId="2" borderId="216" xfId="0" applyFont="1" applyFill="1" applyBorder="1" applyAlignment="1">
      <alignment horizontal="center" vertical="center"/>
    </xf>
    <xf numFmtId="0" fontId="32" fillId="2" borderId="217" xfId="0" applyFont="1" applyFill="1" applyBorder="1" applyAlignment="1">
      <alignment horizontal="center" vertical="center"/>
    </xf>
    <xf numFmtId="0" fontId="32" fillId="2" borderId="218" xfId="0" applyFont="1" applyFill="1" applyBorder="1" applyAlignment="1">
      <alignment horizontal="center" vertical="center"/>
    </xf>
    <xf numFmtId="0" fontId="32" fillId="3" borderId="204" xfId="0" applyFont="1" applyFill="1" applyBorder="1" applyAlignment="1">
      <alignment horizontal="center" vertical="center"/>
    </xf>
    <xf numFmtId="1" fontId="32" fillId="3" borderId="201" xfId="0" applyNumberFormat="1" applyFont="1" applyFill="1" applyBorder="1" applyAlignment="1">
      <alignment horizontal="center" vertical="center"/>
    </xf>
    <xf numFmtId="0" fontId="32" fillId="3" borderId="201" xfId="0" applyFont="1" applyFill="1" applyBorder="1" applyAlignment="1">
      <alignment horizontal="center" vertical="center"/>
    </xf>
    <xf numFmtId="0" fontId="32" fillId="2" borderId="205" xfId="0" applyFont="1" applyFill="1" applyBorder="1" applyAlignment="1">
      <alignment horizontal="center" vertical="center"/>
    </xf>
    <xf numFmtId="16" fontId="33" fillId="2" borderId="96" xfId="0" applyNumberFormat="1" applyFont="1" applyFill="1" applyBorder="1" applyAlignment="1">
      <alignment horizontal="left" vertical="center"/>
    </xf>
    <xf numFmtId="0" fontId="33" fillId="2" borderId="162" xfId="0" applyFont="1" applyFill="1" applyBorder="1" applyAlignment="1">
      <alignment vertical="center" wrapText="1"/>
    </xf>
    <xf numFmtId="0" fontId="33" fillId="0" borderId="119" xfId="0" applyFont="1" applyBorder="1" applyAlignment="1">
      <alignment horizontal="center" vertical="center" wrapText="1"/>
    </xf>
    <xf numFmtId="1" fontId="32" fillId="2" borderId="123" xfId="0" applyNumberFormat="1" applyFont="1" applyFill="1" applyBorder="1" applyAlignment="1">
      <alignment horizontal="center" vertical="center"/>
    </xf>
    <xf numFmtId="0" fontId="32" fillId="3" borderId="128" xfId="0" applyFont="1" applyFill="1" applyBorder="1" applyAlignment="1">
      <alignment horizontal="center" vertical="center"/>
    </xf>
    <xf numFmtId="1" fontId="32" fillId="3" borderId="123" xfId="0" applyNumberFormat="1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3" fillId="2" borderId="219" xfId="0" applyFont="1" applyFill="1" applyBorder="1" applyAlignment="1">
      <alignment vertical="center" wrapText="1"/>
    </xf>
    <xf numFmtId="0" fontId="33" fillId="0" borderId="80" xfId="0" applyFont="1" applyBorder="1" applyAlignment="1">
      <alignment horizontal="center" vertical="center" wrapText="1"/>
    </xf>
    <xf numFmtId="1" fontId="32" fillId="2" borderId="86" xfId="0" applyNumberFormat="1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left" wrapText="1"/>
    </xf>
    <xf numFmtId="0" fontId="23" fillId="2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2" fillId="2" borderId="1" xfId="0" applyFont="1" applyFill="1" applyBorder="1" applyAlignment="1">
      <alignment horizontal="right" wrapText="1"/>
    </xf>
    <xf numFmtId="0" fontId="22" fillId="2" borderId="1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6" fillId="2" borderId="19" xfId="0" applyFont="1" applyFill="1" applyBorder="1" applyAlignment="1">
      <alignment horizontal="center" vertical="center" textRotation="90" wrapText="1"/>
    </xf>
    <xf numFmtId="0" fontId="2" fillId="0" borderId="20" xfId="0" applyFont="1" applyBorder="1"/>
    <xf numFmtId="0" fontId="2" fillId="0" borderId="22" xfId="0" applyFont="1" applyBorder="1"/>
    <xf numFmtId="0" fontId="25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left" vertical="top"/>
    </xf>
    <xf numFmtId="0" fontId="32" fillId="2" borderId="68" xfId="0" applyFont="1" applyFill="1" applyBorder="1" applyAlignment="1">
      <alignment horizontal="center" vertical="center"/>
    </xf>
    <xf numFmtId="0" fontId="2" fillId="0" borderId="66" xfId="0" applyFont="1" applyBorder="1"/>
    <xf numFmtId="0" fontId="2" fillId="0" borderId="67" xfId="0" applyFont="1" applyBorder="1"/>
    <xf numFmtId="0" fontId="32" fillId="3" borderId="66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 textRotation="90" wrapText="1"/>
    </xf>
    <xf numFmtId="0" fontId="2" fillId="0" borderId="61" xfId="0" applyFont="1" applyBorder="1"/>
    <xf numFmtId="0" fontId="30" fillId="2" borderId="54" xfId="0" applyFont="1" applyFill="1" applyBorder="1" applyAlignment="1">
      <alignment horizontal="center" vertical="center" textRotation="90" wrapText="1"/>
    </xf>
    <xf numFmtId="0" fontId="2" fillId="0" borderId="62" xfId="0" applyFont="1" applyBorder="1"/>
    <xf numFmtId="0" fontId="32" fillId="3" borderId="68" xfId="0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0" fontId="31" fillId="2" borderId="29" xfId="0" applyFont="1" applyFill="1" applyBorder="1" applyAlignment="1">
      <alignment horizontal="center" vertical="center" textRotation="90" wrapText="1"/>
    </xf>
    <xf numFmtId="0" fontId="2" fillId="0" borderId="58" xfId="0" applyFont="1" applyBorder="1"/>
    <xf numFmtId="0" fontId="32" fillId="2" borderId="68" xfId="0" applyFont="1" applyFill="1" applyBorder="1" applyAlignment="1">
      <alignment horizontal="left" wrapText="1"/>
    </xf>
    <xf numFmtId="1" fontId="32" fillId="4" borderId="68" xfId="0" applyNumberFormat="1" applyFont="1" applyFill="1" applyBorder="1" applyAlignment="1">
      <alignment horizontal="center" vertical="center"/>
    </xf>
    <xf numFmtId="0" fontId="35" fillId="2" borderId="168" xfId="0" applyFont="1" applyFill="1" applyBorder="1" applyAlignment="1">
      <alignment horizontal="center" vertical="center" wrapText="1"/>
    </xf>
    <xf numFmtId="0" fontId="2" fillId="0" borderId="170" xfId="0" applyFont="1" applyBorder="1"/>
    <xf numFmtId="0" fontId="35" fillId="2" borderId="169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1" xfId="0" applyFont="1" applyBorder="1"/>
    <xf numFmtId="0" fontId="35" fillId="2" borderId="178" xfId="0" applyFont="1" applyFill="1" applyBorder="1" applyAlignment="1">
      <alignment horizontal="center" vertical="center" wrapText="1"/>
    </xf>
    <xf numFmtId="0" fontId="2" fillId="0" borderId="180" xfId="0" applyFont="1" applyBorder="1"/>
    <xf numFmtId="0" fontId="33" fillId="2" borderId="35" xfId="0" applyFont="1" applyFill="1" applyBorder="1" applyAlignment="1">
      <alignment horizontal="center"/>
    </xf>
    <xf numFmtId="0" fontId="2" fillId="0" borderId="36" xfId="0" applyFont="1" applyBorder="1"/>
    <xf numFmtId="0" fontId="2" fillId="0" borderId="111" xfId="0" applyFont="1" applyBorder="1"/>
    <xf numFmtId="0" fontId="33" fillId="2" borderId="68" xfId="0" applyFont="1" applyFill="1" applyBorder="1" applyAlignment="1">
      <alignment horizontal="left" vertical="center" wrapText="1"/>
    </xf>
    <xf numFmtId="0" fontId="32" fillId="4" borderId="68" xfId="0" applyFont="1" applyFill="1" applyBorder="1" applyAlignment="1">
      <alignment horizontal="left" vertical="center" wrapText="1"/>
    </xf>
    <xf numFmtId="0" fontId="2" fillId="0" borderId="179" xfId="0" applyFont="1" applyBorder="1"/>
    <xf numFmtId="0" fontId="2" fillId="0" borderId="181" xfId="0" applyFont="1" applyBorder="1"/>
    <xf numFmtId="0" fontId="35" fillId="2" borderId="1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 wrapText="1"/>
    </xf>
    <xf numFmtId="0" fontId="36" fillId="2" borderId="68" xfId="0" applyFont="1" applyFill="1" applyBorder="1" applyAlignment="1">
      <alignment horizontal="center" vertical="center"/>
    </xf>
    <xf numFmtId="0" fontId="2" fillId="0" borderId="173" xfId="0" applyFont="1" applyBorder="1"/>
    <xf numFmtId="0" fontId="36" fillId="2" borderId="174" xfId="0" applyFont="1" applyFill="1" applyBorder="1" applyAlignment="1">
      <alignment horizontal="center" vertical="center"/>
    </xf>
    <xf numFmtId="0" fontId="2" fillId="0" borderId="176" xfId="0" applyFont="1" applyBorder="1"/>
    <xf numFmtId="0" fontId="2" fillId="0" borderId="175" xfId="0" applyFont="1" applyBorder="1"/>
    <xf numFmtId="0" fontId="2" fillId="0" borderId="142" xfId="0" applyFont="1" applyBorder="1"/>
    <xf numFmtId="0" fontId="38" fillId="2" borderId="1" xfId="0" applyFont="1" applyFill="1" applyBorder="1" applyAlignment="1">
      <alignment horizontal="left"/>
    </xf>
    <xf numFmtId="0" fontId="36" fillId="2" borderId="116" xfId="0" applyFont="1" applyFill="1" applyBorder="1" applyAlignment="1">
      <alignment horizontal="center" vertical="center"/>
    </xf>
    <xf numFmtId="0" fontId="2" fillId="0" borderId="117" xfId="0" applyFont="1" applyBorder="1"/>
    <xf numFmtId="0" fontId="36" fillId="2" borderId="1" xfId="0" applyFont="1" applyFill="1" applyBorder="1" applyAlignment="1">
      <alignment horizontal="left" vertical="center" wrapText="1"/>
    </xf>
    <xf numFmtId="0" fontId="36" fillId="2" borderId="174" xfId="0" applyFont="1" applyFill="1" applyBorder="1" applyAlignment="1">
      <alignment horizontal="left" wrapText="1"/>
    </xf>
    <xf numFmtId="0" fontId="36" fillId="2" borderId="117" xfId="0" applyFont="1" applyFill="1" applyBorder="1" applyAlignment="1">
      <alignment horizontal="left" wrapText="1"/>
    </xf>
    <xf numFmtId="0" fontId="36" fillId="2" borderId="117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left" vertical="center" wrapText="1"/>
    </xf>
    <xf numFmtId="0" fontId="36" fillId="2" borderId="5" xfId="0" applyFont="1" applyFill="1" applyBorder="1" applyAlignment="1">
      <alignment horizontal="center" vertical="center"/>
    </xf>
    <xf numFmtId="0" fontId="36" fillId="2" borderId="168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48" fillId="5" borderId="168" xfId="0" applyFont="1" applyFill="1" applyBorder="1" applyAlignment="1">
      <alignment horizontal="left" wrapText="1"/>
    </xf>
    <xf numFmtId="0" fontId="36" fillId="2" borderId="68" xfId="0" applyFont="1" applyFill="1" applyBorder="1" applyAlignment="1">
      <alignment horizontal="left" wrapText="1"/>
    </xf>
    <xf numFmtId="0" fontId="2" fillId="8" borderId="170" xfId="0" applyFont="1" applyFill="1" applyBorder="1"/>
    <xf numFmtId="0" fontId="30" fillId="2" borderId="30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30" fillId="2" borderId="46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/>
    </xf>
    <xf numFmtId="0" fontId="32" fillId="2" borderId="107" xfId="0" applyFont="1" applyFill="1" applyBorder="1" applyAlignment="1">
      <alignment horizontal="left" wrapText="1"/>
    </xf>
    <xf numFmtId="0" fontId="32" fillId="2" borderId="114" xfId="0" applyFont="1" applyFill="1" applyBorder="1" applyAlignment="1">
      <alignment horizontal="left" wrapText="1"/>
    </xf>
    <xf numFmtId="0" fontId="30" fillId="2" borderId="45" xfId="0" applyFont="1" applyFill="1" applyBorder="1" applyAlignment="1">
      <alignment horizontal="center" vertical="center" textRotation="90" wrapText="1"/>
    </xf>
    <xf numFmtId="0" fontId="2" fillId="0" borderId="55" xfId="0" applyFont="1" applyBorder="1"/>
    <xf numFmtId="0" fontId="2" fillId="0" borderId="63" xfId="0" applyFont="1" applyBorder="1"/>
    <xf numFmtId="0" fontId="30" fillId="2" borderId="35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30" fillId="2" borderId="56" xfId="0" applyFont="1" applyFill="1" applyBorder="1" applyAlignment="1">
      <alignment horizontal="center" vertical="center" textRotation="90" wrapText="1"/>
    </xf>
    <xf numFmtId="0" fontId="30" fillId="2" borderId="29" xfId="0" applyFont="1" applyFill="1" applyBorder="1" applyAlignment="1">
      <alignment horizontal="center" vertical="center" textRotation="90" wrapText="1"/>
    </xf>
    <xf numFmtId="0" fontId="30" fillId="2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30" fillId="2" borderId="44" xfId="0" applyFont="1" applyFill="1" applyBorder="1" applyAlignment="1">
      <alignment horizontal="center" vertical="center" wrapText="1"/>
    </xf>
    <xf numFmtId="164" fontId="30" fillId="2" borderId="29" xfId="0" applyNumberFormat="1" applyFont="1" applyFill="1" applyBorder="1" applyAlignment="1">
      <alignment horizontal="center" vertical="center" textRotation="90" wrapText="1"/>
    </xf>
    <xf numFmtId="0" fontId="2" fillId="0" borderId="40" xfId="0" applyFont="1" applyBorder="1"/>
    <xf numFmtId="0" fontId="2" fillId="0" borderId="57" xfId="0" applyFont="1" applyBorder="1"/>
    <xf numFmtId="0" fontId="30" fillId="2" borderId="29" xfId="0" applyFont="1" applyFill="1" applyBorder="1" applyAlignment="1">
      <alignment horizontal="center" vertical="center" wrapText="1"/>
    </xf>
    <xf numFmtId="0" fontId="30" fillId="2" borderId="30" xfId="0" quotePrefix="1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52" xfId="0" applyFont="1" applyBorder="1"/>
    <xf numFmtId="0" fontId="30" fillId="2" borderId="43" xfId="0" applyFont="1" applyFill="1" applyBorder="1" applyAlignment="1">
      <alignment horizontal="center" vertical="center" textRotation="90" wrapText="1"/>
    </xf>
    <xf numFmtId="0" fontId="2" fillId="0" borderId="53" xfId="0" applyFont="1" applyBorder="1"/>
    <xf numFmtId="0" fontId="2" fillId="0" borderId="60" xfId="0" applyFont="1" applyBorder="1"/>
    <xf numFmtId="0" fontId="32" fillId="5" borderId="208" xfId="0" applyFont="1" applyFill="1" applyBorder="1" applyAlignment="1">
      <alignment horizontal="center" vertical="center" wrapText="1"/>
    </xf>
    <xf numFmtId="0" fontId="32" fillId="5" borderId="126" xfId="0" applyFont="1" applyFill="1" applyBorder="1" applyAlignment="1">
      <alignment horizontal="center" vertical="center" wrapText="1"/>
    </xf>
    <xf numFmtId="0" fontId="32" fillId="5" borderId="153" xfId="0" applyFont="1" applyFill="1" applyBorder="1" applyAlignment="1">
      <alignment horizontal="center" vertical="center" wrapText="1"/>
    </xf>
    <xf numFmtId="0" fontId="32" fillId="3" borderId="146" xfId="0" applyFont="1" applyFill="1" applyBorder="1" applyAlignment="1">
      <alignment horizontal="center" vertical="center" wrapText="1"/>
    </xf>
    <xf numFmtId="0" fontId="32" fillId="3" borderId="123" xfId="0" applyFont="1" applyFill="1" applyBorder="1" applyAlignment="1">
      <alignment horizontal="center" vertical="center" wrapText="1"/>
    </xf>
    <xf numFmtId="0" fontId="32" fillId="3" borderId="150" xfId="0" applyFont="1" applyFill="1" applyBorder="1" applyAlignment="1">
      <alignment horizontal="center" vertical="center" wrapText="1"/>
    </xf>
    <xf numFmtId="0" fontId="2" fillId="0" borderId="123" xfId="0" applyFont="1" applyBorder="1"/>
    <xf numFmtId="0" fontId="2" fillId="0" borderId="150" xfId="0" applyFont="1" applyBorder="1"/>
    <xf numFmtId="0" fontId="32" fillId="2" borderId="123" xfId="0" applyFont="1" applyFill="1" applyBorder="1" applyAlignment="1">
      <alignment horizontal="center" vertical="center" wrapText="1"/>
    </xf>
    <xf numFmtId="0" fontId="32" fillId="5" borderId="146" xfId="0" applyFont="1" applyFill="1" applyBorder="1" applyAlignment="1">
      <alignment horizontal="center" vertical="center" wrapText="1"/>
    </xf>
    <xf numFmtId="0" fontId="32" fillId="5" borderId="123" xfId="0" applyFont="1" applyFill="1" applyBorder="1" applyAlignment="1">
      <alignment horizontal="center" vertical="center" wrapText="1"/>
    </xf>
    <xf numFmtId="0" fontId="32" fillId="5" borderId="150" xfId="0" applyFont="1" applyFill="1" applyBorder="1" applyAlignment="1">
      <alignment horizontal="center" vertical="center" wrapText="1"/>
    </xf>
    <xf numFmtId="0" fontId="32" fillId="5" borderId="206" xfId="0" applyFont="1" applyFill="1" applyBorder="1" applyAlignment="1">
      <alignment horizontal="center" vertical="center" wrapText="1"/>
    </xf>
    <xf numFmtId="0" fontId="32" fillId="5" borderId="124" xfId="0" applyFont="1" applyFill="1" applyBorder="1" applyAlignment="1">
      <alignment horizontal="center" vertical="center" wrapText="1"/>
    </xf>
    <xf numFmtId="0" fontId="32" fillId="5" borderId="151" xfId="0" applyFont="1" applyFill="1" applyBorder="1" applyAlignment="1">
      <alignment horizontal="center" vertical="center" wrapText="1"/>
    </xf>
    <xf numFmtId="0" fontId="32" fillId="5" borderId="207" xfId="0" applyFont="1" applyFill="1" applyBorder="1" applyAlignment="1">
      <alignment horizontal="center" vertical="center" wrapText="1"/>
    </xf>
    <xf numFmtId="0" fontId="32" fillId="5" borderId="125" xfId="0" applyFont="1" applyFill="1" applyBorder="1" applyAlignment="1">
      <alignment horizontal="center" vertical="center" wrapText="1"/>
    </xf>
    <xf numFmtId="0" fontId="32" fillId="5" borderId="152" xfId="0" applyFont="1" applyFill="1" applyBorder="1" applyAlignment="1">
      <alignment horizontal="center" vertical="center" wrapText="1"/>
    </xf>
    <xf numFmtId="0" fontId="32" fillId="3" borderId="107" xfId="0" applyFont="1" applyFill="1" applyBorder="1" applyAlignment="1">
      <alignment horizontal="center" vertical="center" wrapText="1"/>
    </xf>
    <xf numFmtId="0" fontId="2" fillId="0" borderId="113" xfId="0" applyFont="1" applyBorder="1"/>
    <xf numFmtId="0" fontId="32" fillId="3" borderId="202" xfId="0" applyFont="1" applyFill="1" applyBorder="1" applyAlignment="1">
      <alignment horizontal="center" vertical="center" wrapText="1"/>
    </xf>
    <xf numFmtId="0" fontId="2" fillId="0" borderId="203" xfId="0" applyFont="1" applyBorder="1"/>
    <xf numFmtId="0" fontId="2" fillId="0" borderId="204" xfId="0" applyFont="1" applyBorder="1"/>
    <xf numFmtId="0" fontId="32" fillId="0" borderId="40" xfId="0" applyFont="1" applyBorder="1" applyAlignment="1">
      <alignment horizontal="center" vertical="center"/>
    </xf>
    <xf numFmtId="0" fontId="32" fillId="2" borderId="56" xfId="0" applyFont="1" applyFill="1" applyBorder="1" applyAlignment="1">
      <alignment horizontal="center" vertical="center"/>
    </xf>
    <xf numFmtId="0" fontId="32" fillId="6" borderId="68" xfId="0" applyFont="1" applyFill="1" applyBorder="1" applyAlignment="1">
      <alignment horizontal="center" vertical="center"/>
    </xf>
    <xf numFmtId="0" fontId="32" fillId="2" borderId="131" xfId="0" applyFont="1" applyFill="1" applyBorder="1" applyAlignment="1">
      <alignment horizontal="center" vertical="center"/>
    </xf>
    <xf numFmtId="0" fontId="32" fillId="2" borderId="132" xfId="0" applyFont="1" applyFill="1" applyBorder="1" applyAlignment="1">
      <alignment horizontal="center" vertical="center"/>
    </xf>
    <xf numFmtId="0" fontId="2" fillId="0" borderId="134" xfId="0" applyFont="1" applyBorder="1"/>
    <xf numFmtId="0" fontId="32" fillId="0" borderId="128" xfId="0" applyFont="1" applyBorder="1" applyAlignment="1">
      <alignment horizontal="center" vertical="center"/>
    </xf>
    <xf numFmtId="0" fontId="2" fillId="0" borderId="128" xfId="0" applyFont="1" applyBorder="1"/>
    <xf numFmtId="0" fontId="32" fillId="3" borderId="68" xfId="0" applyFont="1" applyFill="1" applyBorder="1" applyAlignment="1">
      <alignment horizontal="left" wrapText="1"/>
    </xf>
    <xf numFmtId="0" fontId="32" fillId="3" borderId="56" xfId="0" applyFont="1" applyFill="1" applyBorder="1" applyAlignment="1">
      <alignment horizontal="center" vertical="center"/>
    </xf>
    <xf numFmtId="0" fontId="32" fillId="2" borderId="124" xfId="0" applyFont="1" applyFill="1" applyBorder="1" applyAlignment="1">
      <alignment horizontal="center" vertical="center"/>
    </xf>
    <xf numFmtId="0" fontId="2" fillId="0" borderId="124" xfId="0" applyFont="1" applyBorder="1"/>
    <xf numFmtId="0" fontId="32" fillId="2" borderId="125" xfId="0" applyFont="1" applyFill="1" applyBorder="1" applyAlignment="1">
      <alignment horizontal="center" vertical="center"/>
    </xf>
    <xf numFmtId="0" fontId="2" fillId="0" borderId="125" xfId="0" applyFont="1" applyBorder="1"/>
    <xf numFmtId="0" fontId="32" fillId="0" borderId="20" xfId="0" applyFont="1" applyBorder="1" applyAlignment="1">
      <alignment horizontal="center" vertical="center"/>
    </xf>
    <xf numFmtId="0" fontId="32" fillId="2" borderId="126" xfId="0" applyFont="1" applyFill="1" applyBorder="1" applyAlignment="1">
      <alignment horizontal="center" vertical="center"/>
    </xf>
    <xf numFmtId="0" fontId="2" fillId="0" borderId="126" xfId="0" applyFont="1" applyBorder="1"/>
    <xf numFmtId="0" fontId="32" fillId="0" borderId="53" xfId="0" applyFont="1" applyBorder="1" applyAlignment="1">
      <alignment horizontal="center" vertical="center"/>
    </xf>
    <xf numFmtId="0" fontId="32" fillId="0" borderId="127" xfId="0" applyFont="1" applyBorder="1" applyAlignment="1">
      <alignment horizontal="center" vertical="center"/>
    </xf>
    <xf numFmtId="0" fontId="2" fillId="0" borderId="127" xfId="0" applyFont="1" applyBorder="1"/>
    <xf numFmtId="0" fontId="32" fillId="0" borderId="4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1" fontId="32" fillId="3" borderId="56" xfId="0" applyNumberFormat="1" applyFont="1" applyFill="1" applyBorder="1" applyAlignment="1">
      <alignment horizontal="center" vertical="center"/>
    </xf>
    <xf numFmtId="0" fontId="2" fillId="0" borderId="96" xfId="0" applyFont="1" applyBorder="1"/>
    <xf numFmtId="0" fontId="32" fillId="2" borderId="116" xfId="0" applyFont="1" applyFill="1" applyBorder="1" applyAlignment="1">
      <alignment horizontal="center" vertical="center"/>
    </xf>
    <xf numFmtId="0" fontId="2" fillId="0" borderId="133" xfId="0" applyFont="1" applyBorder="1"/>
    <xf numFmtId="0" fontId="34" fillId="3" borderId="56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32" fillId="2" borderId="130" xfId="0" applyFont="1" applyFill="1" applyBorder="1" applyAlignment="1">
      <alignment horizontal="center" vertical="center"/>
    </xf>
    <xf numFmtId="0" fontId="2" fillId="0" borderId="118" xfId="0" applyFont="1" applyBorder="1"/>
    <xf numFmtId="0" fontId="32" fillId="3" borderId="29" xfId="0" applyFont="1" applyFill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2" fillId="3" borderId="68" xfId="0" applyFont="1" applyFill="1" applyBorder="1" applyAlignment="1">
      <alignment horizontal="center" vertical="center" wrapText="1"/>
    </xf>
    <xf numFmtId="0" fontId="33" fillId="2" borderId="56" xfId="0" applyFont="1" applyFill="1" applyBorder="1" applyAlignment="1">
      <alignment horizontal="center"/>
    </xf>
    <xf numFmtId="1" fontId="34" fillId="3" borderId="56" xfId="0" applyNumberFormat="1" applyFont="1" applyFill="1" applyBorder="1" applyAlignment="1">
      <alignment horizontal="center" vertical="center"/>
    </xf>
    <xf numFmtId="0" fontId="32" fillId="2" borderId="114" xfId="0" applyFont="1" applyFill="1" applyBorder="1" applyAlignment="1">
      <alignment horizontal="center"/>
    </xf>
    <xf numFmtId="0" fontId="2" fillId="0" borderId="137" xfId="0" applyFont="1" applyBorder="1"/>
    <xf numFmtId="0" fontId="2" fillId="0" borderId="115" xfId="0" applyFont="1" applyBorder="1"/>
    <xf numFmtId="0" fontId="40" fillId="2" borderId="5" xfId="0" applyFont="1" applyFill="1" applyBorder="1" applyAlignment="1">
      <alignment horizontal="left" vertical="top" wrapText="1"/>
    </xf>
    <xf numFmtId="0" fontId="32" fillId="2" borderId="68" xfId="0" applyFont="1" applyFill="1" applyBorder="1" applyAlignment="1">
      <alignment horizontal="center" wrapText="1"/>
    </xf>
    <xf numFmtId="0" fontId="32" fillId="3" borderId="107" xfId="0" applyFont="1" applyFill="1" applyBorder="1" applyAlignment="1">
      <alignment horizontal="left" wrapText="1"/>
    </xf>
    <xf numFmtId="0" fontId="32" fillId="2" borderId="84" xfId="0" applyFont="1" applyFill="1" applyBorder="1" applyAlignment="1">
      <alignment horizontal="center" vertical="center"/>
    </xf>
    <xf numFmtId="0" fontId="32" fillId="2" borderId="135" xfId="0" applyFont="1" applyFill="1" applyBorder="1" applyAlignment="1">
      <alignment horizontal="center" vertical="center"/>
    </xf>
    <xf numFmtId="0" fontId="2" fillId="0" borderId="121" xfId="0" applyFont="1" applyBorder="1"/>
    <xf numFmtId="0" fontId="2" fillId="0" borderId="138" xfId="0" applyFont="1" applyBorder="1"/>
    <xf numFmtId="0" fontId="2" fillId="0" borderId="139" xfId="0" applyFont="1" applyBorder="1"/>
    <xf numFmtId="0" fontId="34" fillId="3" borderId="123" xfId="0" applyFont="1" applyFill="1" applyBorder="1" applyAlignment="1">
      <alignment horizontal="center" vertical="center"/>
    </xf>
    <xf numFmtId="1" fontId="34" fillId="3" borderId="123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32" fillId="2" borderId="123" xfId="0" applyFont="1" applyFill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32" fillId="3" borderId="123" xfId="0" applyFont="1" applyFill="1" applyBorder="1" applyAlignment="1">
      <alignment horizontal="center" vertical="center"/>
    </xf>
    <xf numFmtId="1" fontId="34" fillId="3" borderId="86" xfId="0" applyNumberFormat="1" applyFont="1" applyFill="1" applyBorder="1" applyAlignment="1">
      <alignment horizontal="center" vertical="center"/>
    </xf>
    <xf numFmtId="0" fontId="2" fillId="0" borderId="162" xfId="0" applyFont="1" applyBorder="1"/>
    <xf numFmtId="0" fontId="32" fillId="2" borderId="92" xfId="0" applyFont="1" applyFill="1" applyBorder="1" applyAlignment="1">
      <alignment horizontal="center" vertical="center"/>
    </xf>
    <xf numFmtId="0" fontId="2" fillId="0" borderId="164" xfId="0" applyFont="1" applyBorder="1"/>
    <xf numFmtId="0" fontId="32" fillId="2" borderId="23" xfId="0" applyFont="1" applyFill="1" applyBorder="1" applyAlignment="1">
      <alignment horizontal="center" vertical="center"/>
    </xf>
    <xf numFmtId="0" fontId="2" fillId="0" borderId="165" xfId="0" applyFont="1" applyBorder="1"/>
    <xf numFmtId="0" fontId="32" fillId="2" borderId="103" xfId="0" applyFont="1" applyFill="1" applyBorder="1" applyAlignment="1">
      <alignment horizontal="center" vertical="center"/>
    </xf>
    <xf numFmtId="0" fontId="2" fillId="0" borderId="166" xfId="0" applyFont="1" applyBorder="1"/>
    <xf numFmtId="0" fontId="32" fillId="3" borderId="86" xfId="0" applyFont="1" applyFill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34" fillId="3" borderId="86" xfId="0" applyFont="1" applyFill="1" applyBorder="1" applyAlignment="1">
      <alignment horizontal="center" vertical="center"/>
    </xf>
    <xf numFmtId="1" fontId="32" fillId="3" borderId="29" xfId="0" applyNumberFormat="1" applyFont="1" applyFill="1" applyBorder="1" applyAlignment="1">
      <alignment horizontal="center" vertical="center"/>
    </xf>
    <xf numFmtId="0" fontId="2" fillId="0" borderId="163" xfId="0" applyFont="1" applyBorder="1"/>
  </cellXfs>
  <cellStyles count="2">
    <cellStyle name="Обычный" xfId="0" builtinId="0"/>
    <cellStyle name="Обычный_ИВ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123825</xdr:colOff>
      <xdr:row>3</xdr:row>
      <xdr:rowOff>0</xdr:rowOff>
    </xdr:from>
    <xdr:ext cx="2657475" cy="619125"/>
    <xdr:sp macro="" textlink="">
      <xdr:nvSpPr>
        <xdr:cNvPr id="3" name="Shape 3"/>
        <xdr:cNvSpPr txBox="1"/>
      </xdr:nvSpPr>
      <xdr:spPr>
        <a:xfrm>
          <a:off x="4022025" y="3475200"/>
          <a:ext cx="2647950" cy="6096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900" b="0" i="0">
              <a:latin typeface="Times New Roman"/>
              <a:ea typeface="Times New Roman"/>
              <a:cs typeface="Times New Roman"/>
              <a:sym typeface="Times New Roman"/>
            </a:rPr>
            <a:t>2024-25-окуу жылынан баштап топтоо үчүн </a:t>
          </a:r>
          <a:endParaRPr sz="1400"/>
        </a:p>
        <a:p>
          <a:pPr marL="0" marR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SzPts val="900"/>
            <a:buFont typeface="Times New Roman"/>
            <a:buNone/>
          </a:pPr>
          <a:r>
            <a:rPr lang="en-US" sz="900" b="0" i="0">
              <a:latin typeface="Times New Roman"/>
              <a:ea typeface="Times New Roman"/>
              <a:cs typeface="Times New Roman"/>
              <a:sym typeface="Times New Roman"/>
            </a:rPr>
            <a:t>/ Для наборов с 2024-25 уч.года</a:t>
          </a:r>
          <a:endParaRPr sz="900" b="0" i="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900" b="0" i="0">
              <a:latin typeface="Times New Roman"/>
              <a:ea typeface="Times New Roman"/>
              <a:cs typeface="Times New Roman"/>
              <a:sym typeface="Times New Roman"/>
            </a:rPr>
            <a:t>/ For sets from 2024-25 academic year</a:t>
          </a:r>
          <a:endParaRPr sz="10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50</xdr:col>
      <xdr:colOff>152400</xdr:colOff>
      <xdr:row>12</xdr:row>
      <xdr:rowOff>171450</xdr:rowOff>
    </xdr:from>
    <xdr:ext cx="2209800" cy="619125"/>
    <xdr:sp macro="" textlink="">
      <xdr:nvSpPr>
        <xdr:cNvPr id="5" name="Shape 5"/>
        <xdr:cNvSpPr txBox="1"/>
      </xdr:nvSpPr>
      <xdr:spPr>
        <a:xfrm>
          <a:off x="4245863" y="3475200"/>
          <a:ext cx="2200275" cy="6096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latin typeface="Times New Roman"/>
              <a:ea typeface="Times New Roman"/>
              <a:cs typeface="Times New Roman"/>
              <a:sym typeface="Times New Roman"/>
            </a:rPr>
            <a:t>Окуу планынын иштөөсүнүн минималдуу мөөнөтү - 4 жыл</a:t>
          </a:r>
          <a:r>
            <a:rPr lang="en-US" sz="800" b="0" i="1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800" b="0" i="1">
              <a:latin typeface="Times New Roman"/>
              <a:ea typeface="Times New Roman"/>
              <a:cs typeface="Times New Roman"/>
              <a:sym typeface="Times New Roman"/>
            </a:rPr>
            <a:t>/ Минимальный срок действия учебного плана-4 года / </a:t>
          </a:r>
          <a:r>
            <a:rPr lang="en-US" sz="800" b="0" i="1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The minimum of the curriculum is 4 years</a:t>
          </a:r>
          <a:endParaRPr sz="1000" b="0" i="1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>
    <xdr:from>
      <xdr:col>0</xdr:col>
      <xdr:colOff>0</xdr:colOff>
      <xdr:row>3</xdr:row>
      <xdr:rowOff>206375</xdr:rowOff>
    </xdr:from>
    <xdr:to>
      <xdr:col>14</xdr:col>
      <xdr:colOff>110513</xdr:colOff>
      <xdr:row>12</xdr:row>
      <xdr:rowOff>180065</xdr:rowOff>
    </xdr:to>
    <xdr:sp macro="" textlink="">
      <xdr:nvSpPr>
        <xdr:cNvPr id="6" name="TextBox 5"/>
        <xdr:cNvSpPr txBox="1"/>
      </xdr:nvSpPr>
      <xdr:spPr>
        <a:xfrm>
          <a:off x="0" y="1547813"/>
          <a:ext cx="2579076" cy="1926315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Академиялык иштери боюнча проректор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академической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Vice-Rector for Academic Affairs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____________Сырымбекова Э.И.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"___"________2024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-19050</xdr:colOff>
      <xdr:row>14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9553575" y="8191500"/>
          <a:ext cx="38100" cy="0"/>
          <a:chOff x="9420225" y="4600575"/>
          <a:chExt cx="38100" cy="0"/>
        </a:xfrm>
      </xdr:grpSpPr>
      <xdr:cxnSp macro="">
        <xdr:nvCxnSpPr>
          <xdr:cNvPr id="6" name="Shape 6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-19050</xdr:colOff>
      <xdr:row>14</xdr:row>
      <xdr:rowOff>0</xdr:rowOff>
    </xdr:from>
    <xdr:ext cx="38100" cy="104775"/>
    <xdr:grpSp>
      <xdr:nvGrpSpPr>
        <xdr:cNvPr id="3" name="Shape 2"/>
        <xdr:cNvGrpSpPr/>
      </xdr:nvGrpSpPr>
      <xdr:grpSpPr>
        <a:xfrm>
          <a:off x="9553575" y="8191500"/>
          <a:ext cx="38100" cy="104775"/>
          <a:chOff x="5346000" y="3727613"/>
          <a:chExt cx="0" cy="104775"/>
        </a:xfrm>
      </xdr:grpSpPr>
      <xdr:cxnSp macro="">
        <xdr:nvCxnSpPr>
          <xdr:cNvPr id="7" name="Shape 7"/>
          <xdr:cNvCxnSpPr/>
        </xdr:nvCxnSpPr>
        <xdr:spPr>
          <a:xfrm>
            <a:off x="5346000" y="3727613"/>
            <a:ext cx="0" cy="104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0</xdr:row>
      <xdr:rowOff>47625</xdr:rowOff>
    </xdr:from>
    <xdr:ext cx="5829300" cy="1038225"/>
    <xdr:sp macro="" textlink="">
      <xdr:nvSpPr>
        <xdr:cNvPr id="8" name="Shape 8"/>
        <xdr:cNvSpPr txBox="1"/>
      </xdr:nvSpPr>
      <xdr:spPr>
        <a:xfrm>
          <a:off x="2436113" y="3265650"/>
          <a:ext cx="5819775" cy="1028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"БЕКИТЕМИН / УТВЕРЖДАЮ / CONFIRM"</a:t>
          </a:r>
          <a:endParaRPr sz="1400"/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Times New Roman"/>
            <a:buNone/>
          </a:pPr>
          <a:r>
            <a:rPr lang="en-US" sz="1400" b="1" i="0">
              <a:latin typeface="Times New Roman"/>
              <a:ea typeface="Times New Roman"/>
              <a:cs typeface="Times New Roman"/>
              <a:sym typeface="Times New Roman"/>
            </a:rPr>
            <a:t>Институттун директору</a:t>
          </a:r>
          <a:r>
            <a:rPr lang="en-US" sz="1400" b="1" i="0">
              <a:latin typeface="Calibri"/>
              <a:ea typeface="Calibri"/>
              <a:cs typeface="Calibri"/>
              <a:sym typeface="Calibri"/>
            </a:rPr>
            <a:t> / </a:t>
          </a: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Директор института /  </a:t>
          </a:r>
          <a:endParaRPr sz="1400"/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Director of the Institute________________________________</a:t>
          </a:r>
          <a:endParaRPr sz="1400" b="1" i="0" u="none" strike="noStrike" cap="non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</a:t>
          </a:r>
          <a:endParaRPr sz="1400"/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"___"________20___ ж./г./y</a:t>
          </a:r>
          <a:endParaRPr sz="1400" b="1" i="0" u="none" strike="noStrike" cap="non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 strike="noStrike" cap="non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428625</xdr:colOff>
      <xdr:row>8</xdr:row>
      <xdr:rowOff>38100</xdr:rowOff>
    </xdr:from>
    <xdr:ext cx="38100" cy="104775"/>
    <xdr:grpSp>
      <xdr:nvGrpSpPr>
        <xdr:cNvPr id="9" name="Shape 2"/>
        <xdr:cNvGrpSpPr/>
      </xdr:nvGrpSpPr>
      <xdr:grpSpPr>
        <a:xfrm>
          <a:off x="9556750" y="4879975"/>
          <a:ext cx="38100" cy="104775"/>
          <a:chOff x="5346000" y="3727613"/>
          <a:chExt cx="0" cy="104775"/>
        </a:xfrm>
      </xdr:grpSpPr>
      <xdr:cxnSp macro="">
        <xdr:nvCxnSpPr>
          <xdr:cNvPr id="10" name="Shape 7"/>
          <xdr:cNvCxnSpPr/>
        </xdr:nvCxnSpPr>
        <xdr:spPr>
          <a:xfrm>
            <a:off x="5346000" y="3727613"/>
            <a:ext cx="0" cy="104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9;&#1095;&#1077;&#1073;&#1085;&#1099;&#1077;%20&#1087;&#1083;&#1072;&#1085;&#1099;\2025-26%20&#1091;&#1095;&#1077;&#1073;&#1085;&#1099;&#1081;%20&#1075;&#1086;&#1076;\&#1058;&#1048;%202025\&#1064;&#1072;&#1073;&#1083;&#1086;&#1085;%20&#1056;&#1059;&#1055;%20&#1073;&#1072;&#1082;&#1072;&#1083;&#1072;&#1074;&#1088;_&#1086;&#1095;&#1085;&#1086;%202025%20&#1058;&#1055;&#1054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УП_Бак"/>
      <sheetName val="Базовая часть РУП_Бак"/>
      <sheetName val="Вариативная часть РУП_Бак "/>
      <sheetName val="Распред.дисц._Бак_Инж"/>
      <sheetName val="дисц.Информатика"/>
    </sheetNames>
    <sheetDataSet>
      <sheetData sheetId="0"/>
      <sheetData sheetId="1"/>
      <sheetData sheetId="2">
        <row r="10">
          <cell r="K10">
            <v>0</v>
          </cell>
          <cell r="N10">
            <v>2</v>
          </cell>
          <cell r="O10">
            <v>0</v>
          </cell>
          <cell r="R10">
            <v>0</v>
          </cell>
          <cell r="S10">
            <v>0</v>
          </cell>
          <cell r="V10">
            <v>0</v>
          </cell>
          <cell r="W10">
            <v>0</v>
          </cell>
          <cell r="AA10">
            <v>0</v>
          </cell>
          <cell r="AD10">
            <v>0</v>
          </cell>
          <cell r="AE10">
            <v>0</v>
          </cell>
          <cell r="AH10">
            <v>0</v>
          </cell>
          <cell r="AI10">
            <v>0</v>
          </cell>
          <cell r="AL10">
            <v>0</v>
          </cell>
          <cell r="AM10">
            <v>0</v>
          </cell>
          <cell r="AP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00"/>
  <sheetViews>
    <sheetView view="pageBreakPreview" zoomScale="80" zoomScaleNormal="120" zoomScaleSheetLayoutView="80" workbookViewId="0">
      <selection activeCell="BI40" sqref="BI40"/>
    </sheetView>
  </sheetViews>
  <sheetFormatPr defaultColWidth="14.42578125" defaultRowHeight="15" customHeight="1"/>
  <cols>
    <col min="1" max="1" width="3" customWidth="1"/>
    <col min="2" max="22" width="2.5703125" customWidth="1"/>
    <col min="23" max="23" width="2.7109375" customWidth="1"/>
    <col min="24" max="24" width="2.5703125" customWidth="1"/>
    <col min="25" max="25" width="2.7109375" customWidth="1"/>
    <col min="26" max="31" width="2.5703125" customWidth="1"/>
    <col min="32" max="32" width="3" customWidth="1"/>
    <col min="33" max="33" width="2.5703125" customWidth="1"/>
    <col min="34" max="34" width="3.140625" customWidth="1"/>
    <col min="35" max="38" width="2.5703125" customWidth="1"/>
    <col min="39" max="39" width="2.42578125" customWidth="1"/>
    <col min="40" max="42" width="2.5703125" customWidth="1"/>
    <col min="43" max="43" width="3" customWidth="1"/>
    <col min="44" max="44" width="2.7109375" customWidth="1"/>
    <col min="45" max="49" width="2.5703125" customWidth="1"/>
    <col min="50" max="50" width="2.85546875" customWidth="1"/>
    <col min="51" max="53" width="2.5703125" customWidth="1"/>
    <col min="54" max="54" width="4" customWidth="1"/>
    <col min="55" max="55" width="5.140625" customWidth="1"/>
    <col min="56" max="56" width="3.7109375" customWidth="1"/>
    <col min="57" max="57" width="3.140625" customWidth="1"/>
    <col min="58" max="58" width="4.42578125" customWidth="1"/>
    <col min="59" max="59" width="4.140625" customWidth="1"/>
    <col min="60" max="60" width="3.7109375" customWidth="1"/>
    <col min="61" max="62" width="9.140625" customWidth="1"/>
  </cols>
  <sheetData>
    <row r="1" spans="1:62" ht="33" customHeight="1">
      <c r="A1" s="564" t="s">
        <v>0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6"/>
      <c r="BI1" s="1"/>
      <c r="BJ1" s="2"/>
    </row>
    <row r="2" spans="1:62" ht="35.25" customHeight="1">
      <c r="A2" s="567" t="s">
        <v>1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6"/>
      <c r="BI2" s="3"/>
      <c r="BJ2" s="2"/>
    </row>
    <row r="3" spans="1:62" ht="37.5" customHeight="1">
      <c r="A3" s="568" t="s">
        <v>2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5"/>
      <c r="AD3" s="565"/>
      <c r="AE3" s="565"/>
      <c r="AF3" s="565"/>
      <c r="AG3" s="565"/>
      <c r="AH3" s="565"/>
      <c r="AI3" s="565"/>
      <c r="AJ3" s="565"/>
      <c r="AK3" s="565"/>
      <c r="AL3" s="565"/>
      <c r="AM3" s="565"/>
      <c r="AN3" s="565"/>
      <c r="AO3" s="565"/>
      <c r="AP3" s="565"/>
      <c r="AQ3" s="565"/>
      <c r="AR3" s="565"/>
      <c r="AS3" s="565"/>
      <c r="AT3" s="565"/>
      <c r="AU3" s="565"/>
      <c r="AV3" s="565"/>
      <c r="AW3" s="565"/>
      <c r="AX3" s="565"/>
      <c r="AY3" s="565"/>
      <c r="AZ3" s="565"/>
      <c r="BA3" s="565"/>
      <c r="BB3" s="565"/>
      <c r="BC3" s="565"/>
      <c r="BD3" s="565"/>
      <c r="BE3" s="565"/>
      <c r="BF3" s="565"/>
      <c r="BG3" s="565"/>
      <c r="BH3" s="566"/>
      <c r="BI3" s="2"/>
      <c r="BJ3" s="2"/>
    </row>
    <row r="4" spans="1:62" ht="25.5" customHeight="1">
      <c r="A4" s="569" t="s">
        <v>3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  <c r="W4" s="565"/>
      <c r="X4" s="565"/>
      <c r="Y4" s="565"/>
      <c r="Z4" s="565"/>
      <c r="AA4" s="565"/>
      <c r="AB4" s="565"/>
      <c r="AC4" s="565"/>
      <c r="AD4" s="565"/>
      <c r="AE4" s="565"/>
      <c r="AF4" s="565"/>
      <c r="AG4" s="565"/>
      <c r="AH4" s="565"/>
      <c r="AI4" s="565"/>
      <c r="AJ4" s="565"/>
      <c r="AK4" s="565"/>
      <c r="AL4" s="565"/>
      <c r="AM4" s="565"/>
      <c r="AN4" s="565"/>
      <c r="AO4" s="565"/>
      <c r="AP4" s="565"/>
      <c r="AQ4" s="565"/>
      <c r="AR4" s="565"/>
      <c r="AS4" s="565"/>
      <c r="AT4" s="565"/>
      <c r="AU4" s="565"/>
      <c r="AV4" s="565"/>
      <c r="AW4" s="565"/>
      <c r="AX4" s="565"/>
      <c r="AY4" s="565"/>
      <c r="AZ4" s="565"/>
      <c r="BA4" s="565"/>
      <c r="BB4" s="565"/>
      <c r="BC4" s="565"/>
      <c r="BD4" s="565"/>
      <c r="BE4" s="565"/>
      <c r="BF4" s="565"/>
      <c r="BG4" s="565"/>
      <c r="BH4" s="566"/>
      <c r="BI4" s="4"/>
      <c r="BJ4" s="2"/>
    </row>
    <row r="5" spans="1:62" ht="14.25" customHeight="1">
      <c r="A5" s="5"/>
      <c r="B5" s="5"/>
      <c r="C5" s="6"/>
      <c r="D5" s="5"/>
      <c r="E5" s="5"/>
      <c r="F5" s="5"/>
      <c r="G5" s="7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8"/>
      <c r="AS5" s="4"/>
      <c r="AT5" s="4"/>
      <c r="AU5" s="4"/>
      <c r="AV5" s="11"/>
      <c r="AW5" s="11"/>
      <c r="AX5" s="11"/>
      <c r="AY5" s="5"/>
      <c r="AZ5" s="5"/>
      <c r="BA5" s="5"/>
      <c r="BB5" s="4"/>
      <c r="BC5" s="4"/>
      <c r="BD5" s="4"/>
      <c r="BE5" s="4"/>
      <c r="BF5" s="4"/>
      <c r="BG5" s="4"/>
      <c r="BH5" s="4"/>
      <c r="BI5" s="4"/>
      <c r="BJ5" s="2"/>
    </row>
    <row r="6" spans="1:62" ht="16.5" customHeight="1">
      <c r="A6" s="570" t="s">
        <v>4</v>
      </c>
      <c r="B6" s="565"/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5"/>
      <c r="S6" s="565"/>
      <c r="T6" s="565"/>
      <c r="U6" s="565"/>
      <c r="V6" s="565"/>
      <c r="W6" s="565"/>
      <c r="X6" s="565"/>
      <c r="Y6" s="566"/>
      <c r="Z6" s="571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572"/>
      <c r="AT6" s="572"/>
      <c r="AU6" s="572"/>
      <c r="AV6" s="572"/>
      <c r="AW6" s="572"/>
      <c r="AX6" s="572"/>
      <c r="AY6" s="573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</row>
    <row r="7" spans="1:62" ht="16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574"/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6"/>
      <c r="AZ7" s="2"/>
      <c r="BA7" s="2"/>
      <c r="BB7" s="2"/>
      <c r="BC7" s="2"/>
      <c r="BD7" s="2"/>
      <c r="BE7" s="2"/>
      <c r="BF7" s="2"/>
      <c r="BG7" s="2"/>
      <c r="BH7" s="2"/>
      <c r="BI7" s="2"/>
      <c r="BJ7" s="4"/>
    </row>
    <row r="8" spans="1:62" ht="16.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2"/>
      <c r="N8" s="14"/>
      <c r="O8" s="13"/>
      <c r="P8" s="12"/>
      <c r="Q8" s="12"/>
      <c r="R8" s="12"/>
      <c r="S8" s="12"/>
      <c r="T8" s="12"/>
      <c r="U8" s="12"/>
      <c r="V8" s="12"/>
      <c r="W8" s="15"/>
      <c r="X8" s="12"/>
      <c r="Y8" s="12"/>
      <c r="Z8" s="16"/>
      <c r="AA8" s="17"/>
      <c r="AB8" s="18"/>
      <c r="AC8" s="18"/>
      <c r="AD8" s="19"/>
      <c r="AE8" s="19"/>
      <c r="AF8" s="20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21"/>
      <c r="AV8" s="22"/>
      <c r="AW8" s="23"/>
      <c r="AX8" s="23"/>
      <c r="AY8" s="23"/>
      <c r="AZ8" s="2"/>
      <c r="BA8" s="2"/>
      <c r="BB8" s="2"/>
      <c r="BC8" s="2"/>
      <c r="BD8" s="2"/>
      <c r="BE8" s="2"/>
      <c r="BF8" s="2"/>
      <c r="BG8" s="2"/>
      <c r="BH8" s="2"/>
      <c r="BI8" s="2"/>
      <c r="BJ8" s="4"/>
    </row>
    <row r="9" spans="1:62" ht="16.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2"/>
      <c r="N9" s="14"/>
      <c r="O9" s="13"/>
      <c r="P9" s="12"/>
      <c r="Q9" s="12"/>
      <c r="R9" s="12"/>
      <c r="S9" s="12"/>
      <c r="T9" s="12"/>
      <c r="U9" s="12"/>
      <c r="V9" s="12"/>
      <c r="W9" s="15"/>
      <c r="X9" s="12"/>
      <c r="Y9" s="12"/>
      <c r="Z9" s="24"/>
      <c r="AA9" s="17"/>
      <c r="AB9" s="18"/>
      <c r="AC9" s="18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1"/>
      <c r="AV9" s="22"/>
      <c r="AW9" s="23"/>
      <c r="AX9" s="23"/>
      <c r="AY9" s="23"/>
      <c r="AZ9" s="2"/>
      <c r="BA9" s="2"/>
      <c r="BB9" s="2"/>
      <c r="BC9" s="2"/>
      <c r="BD9" s="2"/>
      <c r="BE9" s="2" t="s">
        <v>5</v>
      </c>
      <c r="BF9" s="2"/>
      <c r="BG9" s="2"/>
      <c r="BH9" s="2"/>
      <c r="BI9" s="2"/>
      <c r="BJ9" s="4"/>
    </row>
    <row r="10" spans="1:62" ht="16.5" customHeight="1">
      <c r="A10" s="570" t="s">
        <v>6</v>
      </c>
      <c r="B10" s="565"/>
      <c r="C10" s="565"/>
      <c r="D10" s="565"/>
      <c r="E10" s="565"/>
      <c r="F10" s="565"/>
      <c r="G10" s="565"/>
      <c r="H10" s="565"/>
      <c r="I10" s="565"/>
      <c r="J10" s="565"/>
      <c r="K10" s="565"/>
      <c r="L10" s="565"/>
      <c r="M10" s="565"/>
      <c r="N10" s="565"/>
      <c r="O10" s="565"/>
      <c r="P10" s="565"/>
      <c r="Q10" s="565"/>
      <c r="R10" s="565"/>
      <c r="S10" s="565"/>
      <c r="T10" s="565"/>
      <c r="U10" s="565"/>
      <c r="V10" s="565"/>
      <c r="W10" s="565"/>
      <c r="X10" s="565"/>
      <c r="Y10" s="566"/>
      <c r="Z10" s="579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572"/>
      <c r="AS10" s="572"/>
      <c r="AT10" s="572"/>
      <c r="AU10" s="572"/>
      <c r="AV10" s="572"/>
      <c r="AW10" s="572"/>
      <c r="AX10" s="572"/>
      <c r="AY10" s="572"/>
      <c r="AZ10" s="573"/>
      <c r="BA10" s="25"/>
      <c r="BB10" s="2"/>
      <c r="BC10" s="2"/>
      <c r="BD10" s="2"/>
      <c r="BE10" s="2"/>
      <c r="BF10" s="2"/>
      <c r="BG10" s="2"/>
      <c r="BH10" s="2"/>
      <c r="BI10" s="2"/>
      <c r="BJ10" s="4"/>
    </row>
    <row r="11" spans="1:62" ht="16.5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580"/>
      <c r="AA11" s="581"/>
      <c r="AB11" s="581"/>
      <c r="AC11" s="581"/>
      <c r="AD11" s="581"/>
      <c r="AE11" s="581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2"/>
      <c r="BA11" s="2"/>
      <c r="BB11" s="2"/>
      <c r="BC11" s="2"/>
      <c r="BD11" s="2"/>
      <c r="BE11" s="2"/>
      <c r="BF11" s="2"/>
      <c r="BG11" s="2"/>
      <c r="BH11" s="2"/>
      <c r="BI11" s="2"/>
      <c r="BJ11" s="4"/>
    </row>
    <row r="12" spans="1:62" ht="16.5" customHeight="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24"/>
      <c r="AA12" s="23"/>
      <c r="AB12" s="23"/>
      <c r="AC12" s="23"/>
      <c r="AD12" s="23"/>
      <c r="AE12" s="23"/>
      <c r="AF12" s="23"/>
      <c r="AG12" s="23"/>
      <c r="AH12" s="23"/>
      <c r="AI12" s="23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7"/>
      <c r="AV12" s="27"/>
      <c r="AW12" s="23"/>
      <c r="AX12" s="23"/>
      <c r="AY12" s="23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4"/>
    </row>
    <row r="13" spans="1:62" ht="18" customHeight="1">
      <c r="A13" s="577" t="s">
        <v>7</v>
      </c>
      <c r="B13" s="565"/>
      <c r="C13" s="565"/>
      <c r="D13" s="565"/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6"/>
      <c r="Z13" s="28" t="s">
        <v>8</v>
      </c>
      <c r="AA13" s="29"/>
      <c r="AB13" s="29"/>
      <c r="AC13" s="20"/>
      <c r="AD13" s="20"/>
      <c r="AE13" s="19"/>
      <c r="AF13" s="19"/>
      <c r="AG13" s="19"/>
      <c r="AH13" s="19"/>
      <c r="AI13" s="19"/>
      <c r="AJ13" s="19"/>
      <c r="AK13" s="19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1"/>
      <c r="AW13" s="29"/>
      <c r="AX13" s="29"/>
      <c r="AY13" s="29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4"/>
    </row>
    <row r="14" spans="1:62" ht="27.75" customHeight="1">
      <c r="A14" s="577" t="s">
        <v>9</v>
      </c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6"/>
      <c r="Z14" s="18" t="s">
        <v>10</v>
      </c>
      <c r="AA14" s="23"/>
      <c r="AB14" s="23"/>
      <c r="AC14" s="32"/>
      <c r="AD14" s="20"/>
      <c r="AE14" s="20"/>
      <c r="AF14" s="20"/>
      <c r="AG14" s="20"/>
      <c r="AH14" s="20"/>
      <c r="AI14" s="20"/>
      <c r="AJ14" s="20"/>
      <c r="AK14" s="20"/>
      <c r="AL14" s="33"/>
      <c r="AM14" s="33"/>
      <c r="AN14" s="33"/>
      <c r="AO14" s="33"/>
      <c r="AP14" s="33"/>
      <c r="AQ14" s="33"/>
      <c r="AR14" s="33"/>
      <c r="AS14" s="33"/>
      <c r="AT14" s="33"/>
      <c r="AU14" s="34"/>
      <c r="AV14" s="16"/>
      <c r="AW14" s="23"/>
      <c r="AX14" s="23"/>
      <c r="AY14" s="23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4"/>
    </row>
    <row r="15" spans="1:62" ht="16.5" customHeight="1">
      <c r="A15" s="570" t="s">
        <v>11</v>
      </c>
      <c r="B15" s="565"/>
      <c r="C15" s="565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5"/>
      <c r="R15" s="565"/>
      <c r="S15" s="565"/>
      <c r="T15" s="565"/>
      <c r="U15" s="565"/>
      <c r="V15" s="565"/>
      <c r="W15" s="565"/>
      <c r="X15" s="565"/>
      <c r="Y15" s="566"/>
      <c r="Z15" s="35" t="s">
        <v>12</v>
      </c>
      <c r="AA15" s="23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2"/>
    </row>
    <row r="16" spans="1:62" ht="12" customHeight="1">
      <c r="A16" s="37"/>
      <c r="B16" s="37"/>
      <c r="C16" s="37"/>
      <c r="D16" s="37"/>
      <c r="E16" s="4"/>
      <c r="F16" s="38"/>
      <c r="G16" s="4"/>
      <c r="H16" s="37"/>
      <c r="I16" s="4"/>
      <c r="J16" s="4"/>
      <c r="K16" s="39"/>
      <c r="L16" s="40"/>
      <c r="M16" s="40"/>
      <c r="N16" s="40"/>
      <c r="O16" s="40"/>
      <c r="P16" s="37"/>
      <c r="Q16" s="37"/>
      <c r="R16" s="41"/>
      <c r="S16" s="37"/>
      <c r="T16" s="37"/>
      <c r="U16" s="37"/>
      <c r="V16" s="37"/>
      <c r="W16" s="37"/>
      <c r="X16" s="37"/>
      <c r="Y16" s="37"/>
      <c r="Z16" s="37"/>
      <c r="AA16" s="37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2"/>
      <c r="BJ16" s="2"/>
    </row>
    <row r="17" spans="1:62" ht="37.5" customHeight="1">
      <c r="A17" s="578" t="s">
        <v>13</v>
      </c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62"/>
      <c r="V17" s="562"/>
      <c r="W17" s="562"/>
      <c r="X17" s="562"/>
      <c r="Y17" s="562"/>
      <c r="Z17" s="562"/>
      <c r="AA17" s="562"/>
      <c r="AB17" s="562"/>
      <c r="AC17" s="562"/>
      <c r="AD17" s="562"/>
      <c r="AE17" s="562"/>
      <c r="AF17" s="562"/>
      <c r="AG17" s="562"/>
      <c r="AH17" s="562"/>
      <c r="AI17" s="562"/>
      <c r="AJ17" s="562"/>
      <c r="AK17" s="562"/>
      <c r="AL17" s="562"/>
      <c r="AM17" s="562"/>
      <c r="AN17" s="562"/>
      <c r="AO17" s="562"/>
      <c r="AP17" s="562"/>
      <c r="AQ17" s="562"/>
      <c r="AR17" s="562"/>
      <c r="AS17" s="562"/>
      <c r="AT17" s="562"/>
      <c r="AU17" s="562"/>
      <c r="AV17" s="562"/>
      <c r="AW17" s="562"/>
      <c r="AX17" s="562"/>
      <c r="AY17" s="562"/>
      <c r="AZ17" s="562"/>
      <c r="BA17" s="563"/>
      <c r="BB17" s="561" t="s">
        <v>14</v>
      </c>
      <c r="BC17" s="562"/>
      <c r="BD17" s="562"/>
      <c r="BE17" s="562"/>
      <c r="BF17" s="562"/>
      <c r="BG17" s="562"/>
      <c r="BH17" s="563"/>
      <c r="BI17" s="42"/>
      <c r="BJ17" s="42"/>
    </row>
    <row r="18" spans="1:62" ht="12.75" customHeight="1">
      <c r="A18" s="589" t="s">
        <v>15</v>
      </c>
      <c r="B18" s="586" t="s">
        <v>16</v>
      </c>
      <c r="C18" s="562"/>
      <c r="D18" s="562"/>
      <c r="E18" s="562"/>
      <c r="F18" s="563"/>
      <c r="G18" s="586" t="s">
        <v>17</v>
      </c>
      <c r="H18" s="562"/>
      <c r="I18" s="562"/>
      <c r="J18" s="563"/>
      <c r="K18" s="586" t="s">
        <v>18</v>
      </c>
      <c r="L18" s="562"/>
      <c r="M18" s="562"/>
      <c r="N18" s="563"/>
      <c r="O18" s="586" t="s">
        <v>19</v>
      </c>
      <c r="P18" s="562"/>
      <c r="Q18" s="562"/>
      <c r="R18" s="562"/>
      <c r="S18" s="563"/>
      <c r="T18" s="586" t="s">
        <v>20</v>
      </c>
      <c r="U18" s="562"/>
      <c r="V18" s="562"/>
      <c r="W18" s="563"/>
      <c r="X18" s="586" t="s">
        <v>21</v>
      </c>
      <c r="Y18" s="562"/>
      <c r="Z18" s="562"/>
      <c r="AA18" s="563"/>
      <c r="AB18" s="586" t="s">
        <v>22</v>
      </c>
      <c r="AC18" s="562"/>
      <c r="AD18" s="562"/>
      <c r="AE18" s="562"/>
      <c r="AF18" s="563"/>
      <c r="AG18" s="586" t="s">
        <v>23</v>
      </c>
      <c r="AH18" s="562"/>
      <c r="AI18" s="562"/>
      <c r="AJ18" s="563"/>
      <c r="AK18" s="586" t="s">
        <v>24</v>
      </c>
      <c r="AL18" s="562"/>
      <c r="AM18" s="562"/>
      <c r="AN18" s="563"/>
      <c r="AO18" s="586" t="s">
        <v>25</v>
      </c>
      <c r="AP18" s="562"/>
      <c r="AQ18" s="562"/>
      <c r="AR18" s="563"/>
      <c r="AS18" s="586" t="s">
        <v>26</v>
      </c>
      <c r="AT18" s="562"/>
      <c r="AU18" s="562"/>
      <c r="AV18" s="562"/>
      <c r="AW18" s="563"/>
      <c r="AX18" s="586" t="s">
        <v>27</v>
      </c>
      <c r="AY18" s="562"/>
      <c r="AZ18" s="562"/>
      <c r="BA18" s="563"/>
      <c r="BB18" s="583" t="s">
        <v>28</v>
      </c>
      <c r="BC18" s="583" t="s">
        <v>29</v>
      </c>
      <c r="BD18" s="583" t="s">
        <v>30</v>
      </c>
      <c r="BE18" s="583" t="s">
        <v>31</v>
      </c>
      <c r="BF18" s="583" t="s">
        <v>32</v>
      </c>
      <c r="BG18" s="583" t="s">
        <v>33</v>
      </c>
      <c r="BH18" s="583" t="s">
        <v>34</v>
      </c>
      <c r="BI18" s="42"/>
      <c r="BJ18" s="42"/>
    </row>
    <row r="19" spans="1:62" ht="12.75" customHeight="1">
      <c r="A19" s="584"/>
      <c r="B19" s="43" t="s">
        <v>35</v>
      </c>
      <c r="C19" s="43" t="s">
        <v>36</v>
      </c>
      <c r="D19" s="43" t="s">
        <v>37</v>
      </c>
      <c r="E19" s="43" t="s">
        <v>38</v>
      </c>
      <c r="F19" s="43" t="s">
        <v>39</v>
      </c>
      <c r="G19" s="43" t="s">
        <v>40</v>
      </c>
      <c r="H19" s="43" t="s">
        <v>41</v>
      </c>
      <c r="I19" s="43" t="s">
        <v>42</v>
      </c>
      <c r="J19" s="43" t="s">
        <v>43</v>
      </c>
      <c r="K19" s="43" t="s">
        <v>44</v>
      </c>
      <c r="L19" s="43" t="s">
        <v>45</v>
      </c>
      <c r="M19" s="43" t="s">
        <v>46</v>
      </c>
      <c r="N19" s="43" t="s">
        <v>47</v>
      </c>
      <c r="O19" s="43" t="s">
        <v>35</v>
      </c>
      <c r="P19" s="43" t="s">
        <v>36</v>
      </c>
      <c r="Q19" s="43" t="s">
        <v>37</v>
      </c>
      <c r="R19" s="43" t="s">
        <v>38</v>
      </c>
      <c r="S19" s="43" t="s">
        <v>39</v>
      </c>
      <c r="T19" s="43" t="s">
        <v>48</v>
      </c>
      <c r="U19" s="43" t="s">
        <v>49</v>
      </c>
      <c r="V19" s="43" t="s">
        <v>50</v>
      </c>
      <c r="W19" s="43" t="s">
        <v>51</v>
      </c>
      <c r="X19" s="43" t="s">
        <v>52</v>
      </c>
      <c r="Y19" s="43" t="s">
        <v>53</v>
      </c>
      <c r="Z19" s="43" t="s">
        <v>54</v>
      </c>
      <c r="AA19" s="43" t="s">
        <v>55</v>
      </c>
      <c r="AB19" s="43" t="s">
        <v>52</v>
      </c>
      <c r="AC19" s="43" t="s">
        <v>53</v>
      </c>
      <c r="AD19" s="43" t="s">
        <v>54</v>
      </c>
      <c r="AE19" s="43" t="s">
        <v>55</v>
      </c>
      <c r="AF19" s="43" t="s">
        <v>56</v>
      </c>
      <c r="AG19" s="43" t="s">
        <v>40</v>
      </c>
      <c r="AH19" s="43" t="s">
        <v>41</v>
      </c>
      <c r="AI19" s="43" t="s">
        <v>42</v>
      </c>
      <c r="AJ19" s="43" t="s">
        <v>43</v>
      </c>
      <c r="AK19" s="43">
        <v>4</v>
      </c>
      <c r="AL19" s="43" t="s">
        <v>57</v>
      </c>
      <c r="AM19" s="43" t="s">
        <v>58</v>
      </c>
      <c r="AN19" s="43" t="s">
        <v>59</v>
      </c>
      <c r="AO19" s="43" t="s">
        <v>35</v>
      </c>
      <c r="AP19" s="43" t="s">
        <v>36</v>
      </c>
      <c r="AQ19" s="43" t="s">
        <v>37</v>
      </c>
      <c r="AR19" s="43" t="s">
        <v>38</v>
      </c>
      <c r="AS19" s="43" t="s">
        <v>39</v>
      </c>
      <c r="AT19" s="43" t="s">
        <v>40</v>
      </c>
      <c r="AU19" s="43" t="s">
        <v>41</v>
      </c>
      <c r="AV19" s="43" t="s">
        <v>42</v>
      </c>
      <c r="AW19" s="43" t="s">
        <v>43</v>
      </c>
      <c r="AX19" s="43">
        <v>3</v>
      </c>
      <c r="AY19" s="43">
        <v>7</v>
      </c>
      <c r="AZ19" s="43">
        <v>14</v>
      </c>
      <c r="BA19" s="43">
        <v>21</v>
      </c>
      <c r="BB19" s="584"/>
      <c r="BC19" s="584"/>
      <c r="BD19" s="584"/>
      <c r="BE19" s="584"/>
      <c r="BF19" s="584"/>
      <c r="BG19" s="584"/>
      <c r="BH19" s="584"/>
      <c r="BI19" s="42"/>
      <c r="BJ19" s="42"/>
    </row>
    <row r="20" spans="1:62" ht="12.75" customHeight="1">
      <c r="A20" s="584"/>
      <c r="B20" s="43" t="s">
        <v>60</v>
      </c>
      <c r="C20" s="43" t="s">
        <v>61</v>
      </c>
      <c r="D20" s="43" t="s">
        <v>62</v>
      </c>
      <c r="E20" s="43" t="s">
        <v>63</v>
      </c>
      <c r="F20" s="43" t="s">
        <v>48</v>
      </c>
      <c r="G20" s="43" t="s">
        <v>49</v>
      </c>
      <c r="H20" s="43" t="s">
        <v>50</v>
      </c>
      <c r="I20" s="43" t="s">
        <v>51</v>
      </c>
      <c r="J20" s="43" t="s">
        <v>52</v>
      </c>
      <c r="K20" s="43" t="s">
        <v>53</v>
      </c>
      <c r="L20" s="43" t="s">
        <v>54</v>
      </c>
      <c r="M20" s="43" t="s">
        <v>55</v>
      </c>
      <c r="N20" s="43" t="s">
        <v>56</v>
      </c>
      <c r="O20" s="43" t="s">
        <v>60</v>
      </c>
      <c r="P20" s="43" t="s">
        <v>61</v>
      </c>
      <c r="Q20" s="43" t="s">
        <v>62</v>
      </c>
      <c r="R20" s="43" t="s">
        <v>63</v>
      </c>
      <c r="S20" s="43" t="s">
        <v>64</v>
      </c>
      <c r="T20" s="43" t="s">
        <v>57</v>
      </c>
      <c r="U20" s="43" t="s">
        <v>58</v>
      </c>
      <c r="V20" s="43" t="s">
        <v>59</v>
      </c>
      <c r="W20" s="43" t="s">
        <v>35</v>
      </c>
      <c r="X20" s="43" t="s">
        <v>36</v>
      </c>
      <c r="Y20" s="43" t="s">
        <v>37</v>
      </c>
      <c r="Z20" s="43" t="s">
        <v>38</v>
      </c>
      <c r="AA20" s="43" t="s">
        <v>35</v>
      </c>
      <c r="AB20" s="43" t="s">
        <v>36</v>
      </c>
      <c r="AC20" s="43" t="s">
        <v>37</v>
      </c>
      <c r="AD20" s="43" t="s">
        <v>38</v>
      </c>
      <c r="AE20" s="43" t="s">
        <v>39</v>
      </c>
      <c r="AF20" s="43" t="s">
        <v>48</v>
      </c>
      <c r="AG20" s="43" t="s">
        <v>49</v>
      </c>
      <c r="AH20" s="43" t="s">
        <v>50</v>
      </c>
      <c r="AI20" s="43" t="s">
        <v>51</v>
      </c>
      <c r="AJ20" s="43" t="s">
        <v>44</v>
      </c>
      <c r="AK20" s="43" t="s">
        <v>45</v>
      </c>
      <c r="AL20" s="43" t="s">
        <v>46</v>
      </c>
      <c r="AM20" s="43" t="s">
        <v>47</v>
      </c>
      <c r="AN20" s="43" t="s">
        <v>65</v>
      </c>
      <c r="AO20" s="43" t="s">
        <v>60</v>
      </c>
      <c r="AP20" s="43" t="s">
        <v>61</v>
      </c>
      <c r="AQ20" s="43" t="s">
        <v>62</v>
      </c>
      <c r="AR20" s="43" t="s">
        <v>63</v>
      </c>
      <c r="AS20" s="43" t="s">
        <v>48</v>
      </c>
      <c r="AT20" s="43" t="s">
        <v>49</v>
      </c>
      <c r="AU20" s="43" t="s">
        <v>50</v>
      </c>
      <c r="AV20" s="43" t="s">
        <v>51</v>
      </c>
      <c r="AW20" s="43">
        <v>2</v>
      </c>
      <c r="AX20" s="43">
        <v>6</v>
      </c>
      <c r="AY20" s="43">
        <v>13</v>
      </c>
      <c r="AZ20" s="43">
        <v>20</v>
      </c>
      <c r="BA20" s="43">
        <v>27</v>
      </c>
      <c r="BB20" s="584"/>
      <c r="BC20" s="584"/>
      <c r="BD20" s="584"/>
      <c r="BE20" s="584"/>
      <c r="BF20" s="584"/>
      <c r="BG20" s="584"/>
      <c r="BH20" s="584"/>
      <c r="BI20" s="42"/>
      <c r="BJ20" s="42"/>
    </row>
    <row r="21" spans="1:62" ht="30.75" customHeight="1">
      <c r="A21" s="585"/>
      <c r="B21" s="44">
        <v>1</v>
      </c>
      <c r="C21" s="44">
        <v>2</v>
      </c>
      <c r="D21" s="44">
        <v>3</v>
      </c>
      <c r="E21" s="44">
        <v>4</v>
      </c>
      <c r="F21" s="44">
        <v>5</v>
      </c>
      <c r="G21" s="44">
        <v>6</v>
      </c>
      <c r="H21" s="45">
        <v>7</v>
      </c>
      <c r="I21" s="44">
        <v>8</v>
      </c>
      <c r="J21" s="44">
        <v>9</v>
      </c>
      <c r="K21" s="44">
        <v>10</v>
      </c>
      <c r="L21" s="44">
        <v>11</v>
      </c>
      <c r="M21" s="44">
        <v>12</v>
      </c>
      <c r="N21" s="44">
        <v>13</v>
      </c>
      <c r="O21" s="44">
        <v>14</v>
      </c>
      <c r="P21" s="44">
        <v>15</v>
      </c>
      <c r="Q21" s="44">
        <v>16</v>
      </c>
      <c r="R21" s="44">
        <v>17</v>
      </c>
      <c r="S21" s="44">
        <v>18</v>
      </c>
      <c r="T21" s="44">
        <v>19</v>
      </c>
      <c r="U21" s="44">
        <v>20</v>
      </c>
      <c r="V21" s="44">
        <v>21</v>
      </c>
      <c r="W21" s="44">
        <v>22</v>
      </c>
      <c r="X21" s="44">
        <v>23</v>
      </c>
      <c r="Y21" s="44">
        <v>24</v>
      </c>
      <c r="Z21" s="44">
        <v>25</v>
      </c>
      <c r="AA21" s="44">
        <v>26</v>
      </c>
      <c r="AB21" s="44">
        <v>27</v>
      </c>
      <c r="AC21" s="44">
        <v>28</v>
      </c>
      <c r="AD21" s="44">
        <v>29</v>
      </c>
      <c r="AE21" s="44">
        <v>30</v>
      </c>
      <c r="AF21" s="44">
        <v>31</v>
      </c>
      <c r="AG21" s="44">
        <v>32</v>
      </c>
      <c r="AH21" s="44">
        <v>33</v>
      </c>
      <c r="AI21" s="44">
        <v>34</v>
      </c>
      <c r="AJ21" s="44">
        <v>35</v>
      </c>
      <c r="AK21" s="44">
        <v>36</v>
      </c>
      <c r="AL21" s="44">
        <v>37</v>
      </c>
      <c r="AM21" s="44">
        <v>38</v>
      </c>
      <c r="AN21" s="44">
        <v>39</v>
      </c>
      <c r="AO21" s="44">
        <v>40</v>
      </c>
      <c r="AP21" s="44">
        <v>41</v>
      </c>
      <c r="AQ21" s="44">
        <v>42</v>
      </c>
      <c r="AR21" s="44">
        <v>43</v>
      </c>
      <c r="AS21" s="44">
        <v>44</v>
      </c>
      <c r="AT21" s="44">
        <v>45</v>
      </c>
      <c r="AU21" s="44">
        <v>46</v>
      </c>
      <c r="AV21" s="44">
        <v>47</v>
      </c>
      <c r="AW21" s="44">
        <v>48</v>
      </c>
      <c r="AX21" s="44">
        <v>49</v>
      </c>
      <c r="AY21" s="44">
        <v>50</v>
      </c>
      <c r="AZ21" s="44">
        <v>51</v>
      </c>
      <c r="BA21" s="44">
        <v>52</v>
      </c>
      <c r="BB21" s="585"/>
      <c r="BC21" s="585"/>
      <c r="BD21" s="585"/>
      <c r="BE21" s="585"/>
      <c r="BF21" s="585"/>
      <c r="BG21" s="585"/>
      <c r="BH21" s="585"/>
      <c r="BI21" s="42"/>
      <c r="BJ21" s="42"/>
    </row>
    <row r="22" spans="1:62" ht="13.5" customHeight="1">
      <c r="A22" s="46">
        <v>1</v>
      </c>
      <c r="B22" s="47"/>
      <c r="C22" s="47"/>
      <c r="D22" s="48"/>
      <c r="E22" s="48"/>
      <c r="F22" s="48"/>
      <c r="G22" s="48"/>
      <c r="H22" s="48"/>
      <c r="I22" s="49" t="s">
        <v>66</v>
      </c>
      <c r="J22" s="43"/>
      <c r="K22" s="48"/>
      <c r="L22" s="48"/>
      <c r="M22" s="48"/>
      <c r="N22" s="48"/>
      <c r="O22" s="48"/>
      <c r="P22" s="48"/>
      <c r="Q22" s="48"/>
      <c r="R22" s="315"/>
      <c r="S22" s="315"/>
      <c r="T22" s="47" t="s">
        <v>67</v>
      </c>
      <c r="U22" s="47" t="s">
        <v>67</v>
      </c>
      <c r="V22" s="47"/>
      <c r="W22" s="47"/>
      <c r="X22" s="47"/>
      <c r="Y22" s="47"/>
      <c r="Z22" s="47"/>
      <c r="AA22" s="48"/>
      <c r="AB22" s="48"/>
      <c r="AC22" s="49" t="s">
        <v>66</v>
      </c>
      <c r="AD22" s="49"/>
      <c r="AE22" s="43"/>
      <c r="AF22" s="48"/>
      <c r="AG22" s="43"/>
      <c r="AH22" s="43"/>
      <c r="AI22" s="43"/>
      <c r="AJ22" s="43"/>
      <c r="AK22" s="48"/>
      <c r="AL22" s="315"/>
      <c r="AM22" s="315"/>
      <c r="AN22" s="47" t="s">
        <v>67</v>
      </c>
      <c r="AO22" s="47" t="s">
        <v>67</v>
      </c>
      <c r="AP22" s="47" t="s">
        <v>67</v>
      </c>
      <c r="AQ22" s="47" t="s">
        <v>67</v>
      </c>
      <c r="AR22" s="47" t="s">
        <v>67</v>
      </c>
      <c r="AS22" s="47" t="s">
        <v>67</v>
      </c>
      <c r="AT22" s="47" t="s">
        <v>67</v>
      </c>
      <c r="AU22" s="47" t="s">
        <v>67</v>
      </c>
      <c r="AV22" s="47" t="s">
        <v>67</v>
      </c>
      <c r="AW22" s="47" t="s">
        <v>67</v>
      </c>
      <c r="AX22" s="47" t="s">
        <v>67</v>
      </c>
      <c r="AY22" s="47" t="s">
        <v>67</v>
      </c>
      <c r="AZ22" s="47" t="s">
        <v>67</v>
      </c>
      <c r="BA22" s="47" t="s">
        <v>67</v>
      </c>
      <c r="BB22" s="50">
        <f t="shared" ref="BB22:BB26" si="0">SUM(BC22:BH22)</f>
        <v>52</v>
      </c>
      <c r="BC22" s="51">
        <v>32</v>
      </c>
      <c r="BD22" s="51">
        <v>4</v>
      </c>
      <c r="BE22" s="51"/>
      <c r="BF22" s="51"/>
      <c r="BG22" s="51"/>
      <c r="BH22" s="51">
        <v>16</v>
      </c>
      <c r="BI22" s="42"/>
      <c r="BJ22" s="42"/>
    </row>
    <row r="23" spans="1:62" ht="12.75" customHeight="1">
      <c r="A23" s="46">
        <v>2</v>
      </c>
      <c r="B23" s="47"/>
      <c r="C23" s="47"/>
      <c r="D23" s="48"/>
      <c r="E23" s="48"/>
      <c r="F23" s="48"/>
      <c r="G23" s="48"/>
      <c r="H23" s="48"/>
      <c r="I23" s="49" t="s">
        <v>66</v>
      </c>
      <c r="J23" s="43"/>
      <c r="K23" s="48"/>
      <c r="L23" s="48"/>
      <c r="M23" s="48"/>
      <c r="N23" s="48"/>
      <c r="O23" s="48"/>
      <c r="P23" s="48"/>
      <c r="Q23" s="48"/>
      <c r="R23" s="315"/>
      <c r="S23" s="315"/>
      <c r="T23" s="47" t="s">
        <v>67</v>
      </c>
      <c r="U23" s="47" t="s">
        <v>67</v>
      </c>
      <c r="V23" s="47"/>
      <c r="W23" s="47"/>
      <c r="X23" s="47"/>
      <c r="Y23" s="47"/>
      <c r="Z23" s="47"/>
      <c r="AA23" s="52"/>
      <c r="AB23" s="48"/>
      <c r="AC23" s="49" t="s">
        <v>66</v>
      </c>
      <c r="AD23" s="49"/>
      <c r="AE23" s="43"/>
      <c r="AF23" s="48"/>
      <c r="AG23" s="43"/>
      <c r="AH23" s="43"/>
      <c r="AI23" s="48"/>
      <c r="AJ23" s="43"/>
      <c r="AK23" s="48"/>
      <c r="AL23" s="315"/>
      <c r="AM23" s="315"/>
      <c r="AN23" s="53" t="s">
        <v>68</v>
      </c>
      <c r="AO23" s="53" t="s">
        <v>68</v>
      </c>
      <c r="AP23" s="53" t="s">
        <v>68</v>
      </c>
      <c r="AQ23" s="53" t="s">
        <v>68</v>
      </c>
      <c r="AR23" s="53" t="s">
        <v>68</v>
      </c>
      <c r="AS23" s="47" t="s">
        <v>67</v>
      </c>
      <c r="AT23" s="47" t="s">
        <v>67</v>
      </c>
      <c r="AU23" s="47" t="s">
        <v>67</v>
      </c>
      <c r="AV23" s="47" t="s">
        <v>67</v>
      </c>
      <c r="AW23" s="47" t="s">
        <v>67</v>
      </c>
      <c r="AX23" s="47" t="s">
        <v>67</v>
      </c>
      <c r="AY23" s="47" t="s">
        <v>67</v>
      </c>
      <c r="AZ23" s="47" t="s">
        <v>67</v>
      </c>
      <c r="BA23" s="47" t="s">
        <v>67</v>
      </c>
      <c r="BB23" s="50">
        <f t="shared" si="0"/>
        <v>52</v>
      </c>
      <c r="BC23" s="51">
        <v>32</v>
      </c>
      <c r="BD23" s="51">
        <v>4</v>
      </c>
      <c r="BE23" s="51">
        <v>5</v>
      </c>
      <c r="BF23" s="51"/>
      <c r="BG23" s="51"/>
      <c r="BH23" s="51">
        <v>11</v>
      </c>
      <c r="BI23" s="42"/>
      <c r="BJ23" s="42"/>
    </row>
    <row r="24" spans="1:62" ht="12.75" customHeight="1">
      <c r="A24" s="46">
        <v>3</v>
      </c>
      <c r="B24" s="47"/>
      <c r="C24" s="47"/>
      <c r="D24" s="48"/>
      <c r="E24" s="48"/>
      <c r="F24" s="48"/>
      <c r="G24" s="48"/>
      <c r="H24" s="48"/>
      <c r="I24" s="49" t="s">
        <v>66</v>
      </c>
      <c r="J24" s="43"/>
      <c r="K24" s="48"/>
      <c r="L24" s="48"/>
      <c r="M24" s="48"/>
      <c r="N24" s="48"/>
      <c r="O24" s="48"/>
      <c r="P24" s="48"/>
      <c r="Q24" s="48"/>
      <c r="R24" s="315"/>
      <c r="S24" s="315"/>
      <c r="T24" s="47" t="s">
        <v>67</v>
      </c>
      <c r="U24" s="47" t="s">
        <v>67</v>
      </c>
      <c r="V24" s="47"/>
      <c r="W24" s="47"/>
      <c r="X24" s="47"/>
      <c r="Y24" s="47"/>
      <c r="Z24" s="47"/>
      <c r="AA24" s="51"/>
      <c r="AB24" s="51"/>
      <c r="AC24" s="49" t="s">
        <v>66</v>
      </c>
      <c r="AD24" s="49"/>
      <c r="AE24" s="43"/>
      <c r="AF24" s="48"/>
      <c r="AG24" s="43"/>
      <c r="AH24" s="43"/>
      <c r="AI24" s="48"/>
      <c r="AJ24" s="43"/>
      <c r="AK24" s="48"/>
      <c r="AL24" s="315"/>
      <c r="AM24" s="315"/>
      <c r="AN24" s="53" t="s">
        <v>69</v>
      </c>
      <c r="AO24" s="54" t="s">
        <v>69</v>
      </c>
      <c r="AP24" s="53" t="s">
        <v>69</v>
      </c>
      <c r="AQ24" s="53" t="s">
        <v>69</v>
      </c>
      <c r="AR24" s="53" t="s">
        <v>69</v>
      </c>
      <c r="AS24" s="47" t="s">
        <v>67</v>
      </c>
      <c r="AT24" s="47" t="s">
        <v>67</v>
      </c>
      <c r="AU24" s="47" t="s">
        <v>67</v>
      </c>
      <c r="AV24" s="47" t="s">
        <v>67</v>
      </c>
      <c r="AW24" s="47" t="s">
        <v>67</v>
      </c>
      <c r="AX24" s="47" t="s">
        <v>67</v>
      </c>
      <c r="AY24" s="47" t="s">
        <v>67</v>
      </c>
      <c r="AZ24" s="47" t="s">
        <v>67</v>
      </c>
      <c r="BA24" s="47" t="s">
        <v>67</v>
      </c>
      <c r="BB24" s="50">
        <f t="shared" si="0"/>
        <v>52</v>
      </c>
      <c r="BC24" s="51">
        <v>32</v>
      </c>
      <c r="BD24" s="51">
        <v>4</v>
      </c>
      <c r="BE24" s="51">
        <v>5</v>
      </c>
      <c r="BF24" s="51"/>
      <c r="BG24" s="51"/>
      <c r="BH24" s="51">
        <v>11</v>
      </c>
      <c r="BI24" s="42"/>
      <c r="BJ24" s="42"/>
    </row>
    <row r="25" spans="1:62" ht="12.75" customHeight="1">
      <c r="A25" s="46">
        <v>4</v>
      </c>
      <c r="B25" s="47"/>
      <c r="C25" s="47"/>
      <c r="D25" s="48"/>
      <c r="E25" s="48"/>
      <c r="F25" s="48"/>
      <c r="G25" s="48"/>
      <c r="H25" s="48"/>
      <c r="I25" s="49" t="s">
        <v>66</v>
      </c>
      <c r="J25" s="43"/>
      <c r="K25" s="48"/>
      <c r="L25" s="48"/>
      <c r="M25" s="48"/>
      <c r="N25" s="48"/>
      <c r="O25" s="55"/>
      <c r="P25" s="43"/>
      <c r="Q25" s="48"/>
      <c r="R25" s="315"/>
      <c r="S25" s="315"/>
      <c r="T25" s="47" t="s">
        <v>67</v>
      </c>
      <c r="U25" s="47" t="s">
        <v>67</v>
      </c>
      <c r="V25" s="48" t="s">
        <v>70</v>
      </c>
      <c r="W25" s="48" t="s">
        <v>70</v>
      </c>
      <c r="X25" s="48" t="s">
        <v>70</v>
      </c>
      <c r="Y25" s="48" t="s">
        <v>70</v>
      </c>
      <c r="Z25" s="48" t="s">
        <v>70</v>
      </c>
      <c r="AA25" s="48" t="s">
        <v>70</v>
      </c>
      <c r="AB25" s="48" t="s">
        <v>70</v>
      </c>
      <c r="AC25" s="48" t="s">
        <v>70</v>
      </c>
      <c r="AD25" s="48" t="s">
        <v>70</v>
      </c>
      <c r="AE25" s="48" t="s">
        <v>70</v>
      </c>
      <c r="AF25" s="48" t="s">
        <v>71</v>
      </c>
      <c r="AG25" s="48" t="s">
        <v>72</v>
      </c>
      <c r="AH25" s="56" t="s">
        <v>73</v>
      </c>
      <c r="AI25" s="56" t="s">
        <v>73</v>
      </c>
      <c r="AJ25" s="56" t="s">
        <v>73</v>
      </c>
      <c r="AK25" s="56" t="s">
        <v>73</v>
      </c>
      <c r="AL25" s="56" t="s">
        <v>73</v>
      </c>
      <c r="AM25" s="56" t="s">
        <v>73</v>
      </c>
      <c r="AN25" s="56" t="s">
        <v>73</v>
      </c>
      <c r="AO25" s="56" t="s">
        <v>73</v>
      </c>
      <c r="AP25" s="56" t="s">
        <v>73</v>
      </c>
      <c r="AQ25" s="48" t="s">
        <v>74</v>
      </c>
      <c r="AR25" s="48" t="s">
        <v>74</v>
      </c>
      <c r="AS25" s="47" t="s">
        <v>67</v>
      </c>
      <c r="AT25" s="47" t="s">
        <v>67</v>
      </c>
      <c r="AU25" s="47" t="s">
        <v>67</v>
      </c>
      <c r="AV25" s="47" t="s">
        <v>67</v>
      </c>
      <c r="AW25" s="47" t="s">
        <v>67</v>
      </c>
      <c r="AX25" s="47" t="s">
        <v>67</v>
      </c>
      <c r="AY25" s="47" t="s">
        <v>67</v>
      </c>
      <c r="AZ25" s="47" t="s">
        <v>67</v>
      </c>
      <c r="BA25" s="47" t="s">
        <v>67</v>
      </c>
      <c r="BB25" s="50">
        <f t="shared" si="0"/>
        <v>52</v>
      </c>
      <c r="BC25" s="51">
        <v>16</v>
      </c>
      <c r="BD25" s="51">
        <v>2</v>
      </c>
      <c r="BE25" s="51">
        <v>10</v>
      </c>
      <c r="BF25" s="51">
        <v>9</v>
      </c>
      <c r="BG25" s="51">
        <v>4</v>
      </c>
      <c r="BH25" s="51">
        <v>11</v>
      </c>
      <c r="BI25" s="42"/>
      <c r="BJ25" s="42"/>
    </row>
    <row r="26" spans="1:62" ht="12.75" customHeight="1">
      <c r="A26" s="57"/>
      <c r="B26" s="58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9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60" t="s">
        <v>75</v>
      </c>
      <c r="AT26" s="25"/>
      <c r="AU26" s="61"/>
      <c r="AV26" s="25"/>
      <c r="AW26" s="57"/>
      <c r="AX26" s="57"/>
      <c r="AY26" s="25"/>
      <c r="AZ26" s="57"/>
      <c r="BA26" s="57"/>
      <c r="BB26" s="62">
        <f t="shared" si="0"/>
        <v>208</v>
      </c>
      <c r="BC26" s="62">
        <f t="shared" ref="BC26:BH26" si="1">SUM(BC22:BC25)</f>
        <v>112</v>
      </c>
      <c r="BD26" s="62">
        <f t="shared" si="1"/>
        <v>14</v>
      </c>
      <c r="BE26" s="62">
        <f t="shared" si="1"/>
        <v>20</v>
      </c>
      <c r="BF26" s="62">
        <f t="shared" si="1"/>
        <v>9</v>
      </c>
      <c r="BG26" s="62">
        <f t="shared" si="1"/>
        <v>4</v>
      </c>
      <c r="BH26" s="62">
        <f t="shared" si="1"/>
        <v>49</v>
      </c>
      <c r="BI26" s="25"/>
      <c r="BJ26" s="25"/>
    </row>
    <row r="27" spans="1:62" ht="12.75" customHeight="1">
      <c r="A27" s="587" t="s">
        <v>76</v>
      </c>
      <c r="B27" s="565"/>
      <c r="C27" s="565"/>
      <c r="D27" s="565"/>
      <c r="E27" s="565"/>
      <c r="F27" s="566"/>
      <c r="G27" s="63"/>
      <c r="H27" s="63"/>
      <c r="I27" s="63"/>
      <c r="J27" s="63"/>
      <c r="K27" s="63"/>
      <c r="L27" s="63"/>
      <c r="M27" s="63"/>
      <c r="N27" s="63"/>
      <c r="O27" s="64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5"/>
      <c r="AT27" s="65"/>
      <c r="AU27" s="65"/>
      <c r="AV27" s="63"/>
      <c r="AW27" s="63"/>
      <c r="AX27" s="63"/>
      <c r="AY27" s="63"/>
      <c r="AZ27" s="63"/>
      <c r="BA27" s="63"/>
      <c r="BB27" s="66"/>
      <c r="BC27" s="66"/>
      <c r="BD27" s="66"/>
      <c r="BE27" s="66"/>
      <c r="BF27" s="66"/>
      <c r="BG27" s="66"/>
      <c r="BH27" s="66"/>
      <c r="BI27" s="42"/>
      <c r="BJ27" s="42"/>
    </row>
    <row r="28" spans="1:62" ht="15" customHeight="1">
      <c r="A28" s="587" t="s">
        <v>77</v>
      </c>
      <c r="B28" s="565"/>
      <c r="C28" s="565"/>
      <c r="D28" s="565"/>
      <c r="E28" s="565"/>
      <c r="F28" s="566"/>
      <c r="G28" s="67"/>
      <c r="H28" s="68"/>
      <c r="I28" s="588" t="s">
        <v>78</v>
      </c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6"/>
      <c r="V28" s="69"/>
      <c r="W28" s="68" t="s">
        <v>68</v>
      </c>
      <c r="X28" s="70" t="s">
        <v>79</v>
      </c>
      <c r="Y28" s="70"/>
      <c r="Z28" s="67"/>
      <c r="AA28" s="67"/>
      <c r="AB28" s="67"/>
      <c r="AC28" s="70"/>
      <c r="AD28" s="70"/>
      <c r="AE28" s="67"/>
      <c r="AF28" s="67"/>
      <c r="AG28" s="67"/>
      <c r="AH28" s="67"/>
      <c r="AI28" s="67"/>
      <c r="AJ28" s="67"/>
      <c r="AK28" s="67"/>
      <c r="AL28" s="67"/>
      <c r="AM28" s="71"/>
      <c r="AN28" s="70"/>
      <c r="AO28" s="67"/>
      <c r="AP28" s="67"/>
      <c r="AQ28" s="68" t="s">
        <v>71</v>
      </c>
      <c r="AR28" s="70" t="s">
        <v>80</v>
      </c>
      <c r="AS28" s="70"/>
      <c r="AT28" s="70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</row>
    <row r="29" spans="1:62" ht="12.75" customHeight="1">
      <c r="A29" s="72" t="s">
        <v>81</v>
      </c>
      <c r="B29" s="73"/>
      <c r="C29" s="73"/>
      <c r="D29" s="73"/>
      <c r="E29" s="73"/>
      <c r="F29" s="73"/>
      <c r="G29" s="67"/>
      <c r="H29" s="74"/>
      <c r="I29" s="75" t="s">
        <v>82</v>
      </c>
      <c r="J29" s="74"/>
      <c r="K29" s="74"/>
      <c r="L29" s="67"/>
      <c r="M29" s="67"/>
      <c r="N29" s="74"/>
      <c r="O29" s="74"/>
      <c r="P29" s="74"/>
      <c r="Q29" s="74"/>
      <c r="R29" s="74"/>
      <c r="S29" s="74"/>
      <c r="T29" s="74"/>
      <c r="U29" s="71"/>
      <c r="V29" s="71"/>
      <c r="W29" s="70" t="s">
        <v>5</v>
      </c>
      <c r="X29" s="70" t="s">
        <v>83</v>
      </c>
      <c r="Y29" s="70"/>
      <c r="Z29" s="70"/>
      <c r="AA29" s="67"/>
      <c r="AB29" s="70"/>
      <c r="AC29" s="70"/>
      <c r="AD29" s="70"/>
      <c r="AE29" s="70"/>
      <c r="AF29" s="67"/>
      <c r="AG29" s="67"/>
      <c r="AH29" s="67"/>
      <c r="AI29" s="67"/>
      <c r="AJ29" s="67"/>
      <c r="AK29" s="70"/>
      <c r="AL29" s="70"/>
      <c r="AM29" s="70"/>
      <c r="AN29" s="70"/>
      <c r="AO29" s="70"/>
      <c r="AP29" s="70"/>
      <c r="AQ29" s="70"/>
      <c r="AR29" s="70" t="s">
        <v>84</v>
      </c>
      <c r="AS29" s="71"/>
      <c r="AT29" s="71"/>
      <c r="AU29" s="70"/>
      <c r="AV29" s="67"/>
      <c r="AW29" s="67"/>
      <c r="AX29" s="67"/>
      <c r="AY29" s="67"/>
      <c r="AZ29" s="67"/>
      <c r="BA29" s="67"/>
      <c r="BB29" s="67"/>
      <c r="BC29" s="70"/>
      <c r="BD29" s="67"/>
      <c r="BE29" s="67"/>
      <c r="BF29" s="67"/>
      <c r="BG29" s="67"/>
      <c r="BH29" s="67"/>
      <c r="BI29" s="67"/>
      <c r="BJ29" s="67"/>
    </row>
    <row r="30" spans="1:62" ht="12.75" customHeight="1">
      <c r="A30" s="70"/>
      <c r="B30" s="70"/>
      <c r="C30" s="70"/>
      <c r="D30" s="70"/>
      <c r="E30" s="70"/>
      <c r="F30" s="70"/>
      <c r="G30" s="67"/>
      <c r="H30" s="76" t="s">
        <v>66</v>
      </c>
      <c r="I30" s="70" t="s">
        <v>85</v>
      </c>
      <c r="J30" s="70"/>
      <c r="K30" s="71"/>
      <c r="L30" s="67"/>
      <c r="M30" s="67"/>
      <c r="N30" s="70"/>
      <c r="O30" s="70"/>
      <c r="P30" s="70"/>
      <c r="Q30" s="70"/>
      <c r="R30" s="70"/>
      <c r="S30" s="70"/>
      <c r="T30" s="70"/>
      <c r="U30" s="70"/>
      <c r="V30" s="70"/>
      <c r="W30" s="68" t="s">
        <v>69</v>
      </c>
      <c r="X30" s="70" t="s">
        <v>86</v>
      </c>
      <c r="Y30" s="70"/>
      <c r="Z30" s="71"/>
      <c r="AA30" s="67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68" t="s">
        <v>72</v>
      </c>
      <c r="AR30" s="70" t="s">
        <v>87</v>
      </c>
      <c r="AS30" s="67"/>
      <c r="AT30" s="70"/>
      <c r="AU30" s="70"/>
      <c r="AV30" s="67"/>
      <c r="AW30" s="67"/>
      <c r="AX30" s="67"/>
      <c r="AY30" s="67"/>
      <c r="AZ30" s="67"/>
      <c r="BA30" s="67"/>
      <c r="BB30" s="67"/>
      <c r="BC30" s="67"/>
      <c r="BD30" s="70"/>
      <c r="BE30" s="70"/>
      <c r="BF30" s="67"/>
      <c r="BG30" s="67"/>
      <c r="BH30" s="70"/>
      <c r="BI30" s="67"/>
      <c r="BJ30" s="67"/>
    </row>
    <row r="31" spans="1:62" ht="12.75" customHeight="1" thickBot="1">
      <c r="A31" s="70"/>
      <c r="B31" s="70"/>
      <c r="C31" s="67"/>
      <c r="D31" s="67"/>
      <c r="E31" s="67"/>
      <c r="F31" s="67"/>
      <c r="G31" s="67"/>
      <c r="H31" s="70" t="s">
        <v>5</v>
      </c>
      <c r="I31" s="70" t="s">
        <v>88</v>
      </c>
      <c r="J31" s="70"/>
      <c r="K31" s="70"/>
      <c r="L31" s="67"/>
      <c r="M31" s="67"/>
      <c r="N31" s="67"/>
      <c r="O31" s="67"/>
      <c r="P31" s="67"/>
      <c r="Q31" s="67"/>
      <c r="R31" s="71"/>
      <c r="S31" s="70"/>
      <c r="T31" s="67"/>
      <c r="U31" s="67"/>
      <c r="V31" s="67"/>
      <c r="W31" s="70" t="s">
        <v>5</v>
      </c>
      <c r="X31" s="70" t="s">
        <v>89</v>
      </c>
      <c r="Y31" s="70"/>
      <c r="Z31" s="70"/>
      <c r="AA31" s="67"/>
      <c r="AB31" s="67"/>
      <c r="AC31" s="70"/>
      <c r="AD31" s="67"/>
      <c r="AE31" s="67"/>
      <c r="AF31" s="67"/>
      <c r="AG31" s="67"/>
      <c r="AH31" s="67"/>
      <c r="AI31" s="67"/>
      <c r="AJ31" s="70"/>
      <c r="AK31" s="70"/>
      <c r="AL31" s="70"/>
      <c r="AM31" s="67"/>
      <c r="AN31" s="67"/>
      <c r="AO31" s="67"/>
      <c r="AP31" s="67"/>
      <c r="AQ31" s="67"/>
      <c r="AR31" s="67" t="s">
        <v>90</v>
      </c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70"/>
      <c r="BI31" s="67"/>
      <c r="BJ31" s="67"/>
    </row>
    <row r="32" spans="1:62" ht="12.75" customHeight="1" thickBot="1">
      <c r="A32" s="70"/>
      <c r="B32" s="70"/>
      <c r="C32" s="67"/>
      <c r="D32" s="67"/>
      <c r="E32" s="67"/>
      <c r="F32" s="67"/>
      <c r="G32" s="67"/>
      <c r="H32" s="315"/>
      <c r="I32" s="71" t="s">
        <v>91</v>
      </c>
      <c r="J32" s="71"/>
      <c r="K32" s="71"/>
      <c r="L32" s="67"/>
      <c r="M32" s="67"/>
      <c r="N32" s="71"/>
      <c r="O32" s="71"/>
      <c r="P32" s="67"/>
      <c r="Q32" s="67"/>
      <c r="R32" s="70"/>
      <c r="S32" s="70"/>
      <c r="T32" s="67"/>
      <c r="U32" s="67"/>
      <c r="V32" s="67"/>
      <c r="W32" s="77" t="s">
        <v>70</v>
      </c>
      <c r="X32" s="71" t="s">
        <v>92</v>
      </c>
      <c r="Y32" s="71"/>
      <c r="Z32" s="71"/>
      <c r="AA32" s="67"/>
      <c r="AB32" s="71"/>
      <c r="AC32" s="71"/>
      <c r="AD32" s="71"/>
      <c r="AE32" s="71"/>
      <c r="AF32" s="70"/>
      <c r="AG32" s="74"/>
      <c r="AH32" s="67"/>
      <c r="AI32" s="67"/>
      <c r="AJ32" s="70"/>
      <c r="AK32" s="70"/>
      <c r="AL32" s="71"/>
      <c r="AM32" s="71"/>
      <c r="AN32" s="78"/>
      <c r="AO32" s="78"/>
      <c r="AP32" s="78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71"/>
      <c r="BE32" s="70"/>
      <c r="BF32" s="70"/>
      <c r="BG32" s="70"/>
      <c r="BH32" s="70"/>
      <c r="BI32" s="67"/>
      <c r="BJ32" s="67"/>
    </row>
    <row r="33" spans="1:62" ht="12.75" customHeight="1" thickBot="1">
      <c r="A33" s="67"/>
      <c r="B33" s="67"/>
      <c r="C33" s="67"/>
      <c r="D33" s="67"/>
      <c r="E33" s="67"/>
      <c r="F33" s="67"/>
      <c r="G33" s="67"/>
      <c r="H33" s="67"/>
      <c r="I33" s="67" t="s">
        <v>93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 t="s">
        <v>94</v>
      </c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</row>
    <row r="34" spans="1:62" ht="12.75" customHeight="1" thickBot="1">
      <c r="A34" s="67"/>
      <c r="B34" s="67"/>
      <c r="C34" s="67"/>
      <c r="D34" s="67"/>
      <c r="E34" s="67"/>
      <c r="F34" s="67"/>
      <c r="G34" s="67"/>
      <c r="H34" s="77" t="s">
        <v>67</v>
      </c>
      <c r="I34" s="79" t="s">
        <v>95</v>
      </c>
      <c r="J34" s="71"/>
      <c r="K34" s="71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 t="s">
        <v>96</v>
      </c>
      <c r="X34" s="71" t="s">
        <v>97</v>
      </c>
      <c r="Y34" s="71"/>
      <c r="Z34" s="71"/>
      <c r="AA34" s="67"/>
      <c r="AB34" s="71"/>
      <c r="AC34" s="71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 t="s">
        <v>74</v>
      </c>
      <c r="AR34" s="71" t="s">
        <v>98</v>
      </c>
      <c r="AS34" s="71"/>
      <c r="AT34" s="67"/>
      <c r="AU34" s="71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</row>
    <row r="35" spans="1:62" ht="12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590" t="s">
        <v>99</v>
      </c>
      <c r="Y35" s="565"/>
      <c r="Z35" s="565"/>
      <c r="AA35" s="565"/>
      <c r="AB35" s="565"/>
      <c r="AC35" s="565"/>
      <c r="AD35" s="565"/>
      <c r="AE35" s="565"/>
      <c r="AF35" s="566"/>
      <c r="AG35" s="25"/>
      <c r="AH35" s="25"/>
      <c r="AI35" s="25"/>
      <c r="AJ35" s="6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64"/>
      <c r="AV35" s="64"/>
      <c r="AW35" s="64"/>
      <c r="AX35" s="64"/>
      <c r="AY35" s="64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22.5" customHeight="1">
      <c r="A36" s="65"/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80"/>
      <c r="P36" s="80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3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3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</row>
    <row r="37" spans="1:62" ht="22.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</row>
    <row r="38" spans="1:62" ht="24.7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42"/>
      <c r="P38" s="42"/>
      <c r="Q38" s="42"/>
      <c r="R38" s="42"/>
      <c r="S38" s="42"/>
      <c r="T38" s="42"/>
      <c r="U38" s="42"/>
      <c r="V38" s="42"/>
      <c r="W38" s="81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3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42"/>
      <c r="BG38" s="65"/>
      <c r="BH38" s="65"/>
      <c r="BI38" s="65"/>
      <c r="BJ38" s="65"/>
    </row>
    <row r="39" spans="1:62" ht="27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64"/>
      <c r="Y39" s="80"/>
      <c r="Z39" s="80"/>
      <c r="AA39" s="80"/>
      <c r="AB39" s="64"/>
      <c r="AC39" s="64"/>
      <c r="AD39" s="64"/>
      <c r="AE39" s="65"/>
      <c r="AF39" s="65"/>
      <c r="AG39" s="65"/>
      <c r="AH39" s="64"/>
      <c r="AI39" s="65"/>
      <c r="AJ39" s="64"/>
      <c r="AK39" s="64"/>
      <c r="AL39" s="65"/>
      <c r="AM39" s="65"/>
      <c r="AN39" s="65"/>
      <c r="AO39" s="65"/>
      <c r="AP39" s="65"/>
      <c r="AQ39" s="65"/>
      <c r="AR39" s="65"/>
      <c r="AS39" s="65"/>
      <c r="AT39" s="63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</row>
    <row r="40" spans="1:62" ht="24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42"/>
      <c r="Q40" s="42"/>
      <c r="R40" s="66"/>
      <c r="S40" s="82"/>
      <c r="T40" s="82"/>
      <c r="U40" s="82"/>
      <c r="V40" s="82"/>
      <c r="W40" s="82"/>
      <c r="X40" s="65"/>
      <c r="Y40" s="65"/>
      <c r="Z40" s="65"/>
      <c r="AA40" s="65"/>
      <c r="AB40" s="65"/>
      <c r="AC40" s="65"/>
      <c r="AD40" s="65"/>
      <c r="AE40" s="63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80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</row>
    <row r="41" spans="1:62" ht="12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</row>
    <row r="42" spans="1:62" ht="24.75" customHeight="1">
      <c r="A42" s="65"/>
      <c r="B42" s="65"/>
      <c r="C42" s="65"/>
      <c r="D42" s="65"/>
      <c r="E42" s="63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4"/>
      <c r="AE42" s="64"/>
      <c r="AF42" s="64"/>
      <c r="AG42" s="64"/>
      <c r="AH42" s="64"/>
      <c r="AI42" s="42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1:62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</row>
    <row r="53" spans="1:62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spans="1:62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spans="1:62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spans="1: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spans="1:62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1:62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1:62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1:62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1:62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1:62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spans="1:62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spans="1:62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spans="1:62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1:62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spans="1:62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spans="1:62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spans="1:62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spans="1:62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62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spans="1:62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spans="1:62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spans="1:6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spans="1:62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spans="1:62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spans="1:62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spans="1:62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spans="1:62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spans="1:62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spans="1:62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spans="1:62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spans="1:62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spans="1:62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spans="1:62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spans="1:62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spans="1:62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spans="1:62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1:62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1:6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1:62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1:62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1:62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1:62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1:62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1:62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1:62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1:62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1:6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1:62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1:62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1:62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1:62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1:62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1:62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1:6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1:62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1:62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1:62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1:62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1:62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1:62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1:62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1:62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1:62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1:6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1:62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1:62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1:62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1:62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1:62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1:62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1:62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1:62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1:62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1:6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1:62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1:62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1:62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1:62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1:62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1:62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1:62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1:62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1:62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1:6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1:62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1:62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1:62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1:6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1:62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1:62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1:62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1:62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1:62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1: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1:62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1:62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1:62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1:62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1:62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1:62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1:62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1:62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1:62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1:6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1:62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1:62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1:62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1:62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1:62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1:62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1:62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1:62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1:62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1:6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1:62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1:62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1:62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1:62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1:62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1:62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1:62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1:62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  <row r="191" spans="1:62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</row>
    <row r="192" spans="1:6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</row>
    <row r="193" spans="1:62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</row>
    <row r="194" spans="1:62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</row>
    <row r="195" spans="1:62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</row>
    <row r="196" spans="1:62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</row>
    <row r="197" spans="1:62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</row>
    <row r="198" spans="1:62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</row>
    <row r="199" spans="1:62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</row>
    <row r="200" spans="1:62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</row>
    <row r="201" spans="1:62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</row>
    <row r="202" spans="1:6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</row>
    <row r="203" spans="1:62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</row>
    <row r="204" spans="1:62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</row>
    <row r="205" spans="1:62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</row>
    <row r="206" spans="1:62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</row>
    <row r="207" spans="1:62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</row>
    <row r="208" spans="1:62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</row>
    <row r="209" spans="1:62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</row>
    <row r="210" spans="1:62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</row>
    <row r="211" spans="1:62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</row>
    <row r="212" spans="1:6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</row>
    <row r="213" spans="1:62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</row>
    <row r="214" spans="1:62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</row>
    <row r="215" spans="1:62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</row>
    <row r="216" spans="1:62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</row>
    <row r="217" spans="1:62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</row>
    <row r="218" spans="1:62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</row>
    <row r="219" spans="1:62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</row>
    <row r="220" spans="1:62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</row>
    <row r="221" spans="1:62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</row>
    <row r="222" spans="1:6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</row>
    <row r="223" spans="1:62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</row>
    <row r="224" spans="1:62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</row>
    <row r="225" spans="1:62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</row>
    <row r="226" spans="1:62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</row>
    <row r="227" spans="1:62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</row>
    <row r="228" spans="1:62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</row>
    <row r="229" spans="1:62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</row>
    <row r="230" spans="1:62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</row>
    <row r="231" spans="1:62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</row>
    <row r="232" spans="1:6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</row>
    <row r="233" spans="1:62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</row>
    <row r="234" spans="1:62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</row>
    <row r="235" spans="1:62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</row>
    <row r="236" spans="1:62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</row>
    <row r="237" spans="1:62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</row>
    <row r="238" spans="1:62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</row>
    <row r="239" spans="1:62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</row>
    <row r="240" spans="1:62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</row>
    <row r="241" spans="1:62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</row>
    <row r="242" spans="1:6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</row>
    <row r="243" spans="1:62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</row>
    <row r="244" spans="1:62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</row>
    <row r="245" spans="1:62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</row>
    <row r="246" spans="1:62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</row>
    <row r="247" spans="1:62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</row>
    <row r="248" spans="1:62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</row>
    <row r="249" spans="1:62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</row>
    <row r="250" spans="1:62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</row>
    <row r="251" spans="1:62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</row>
    <row r="252" spans="1:6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</row>
    <row r="253" spans="1:62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</row>
    <row r="254" spans="1:62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</row>
    <row r="255" spans="1:62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</row>
    <row r="256" spans="1:62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</row>
    <row r="257" spans="1:62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</row>
    <row r="258" spans="1:62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</row>
    <row r="259" spans="1:62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</row>
    <row r="260" spans="1:62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</row>
    <row r="261" spans="1:62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</row>
    <row r="262" spans="1: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</row>
    <row r="263" spans="1:62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</row>
    <row r="264" spans="1:62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</row>
    <row r="265" spans="1:62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</row>
    <row r="266" spans="1:62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</row>
    <row r="267" spans="1:62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</row>
    <row r="268" spans="1:62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</row>
    <row r="269" spans="1:62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</row>
    <row r="270" spans="1:62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</row>
    <row r="271" spans="1:62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</row>
    <row r="272" spans="1:6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</row>
    <row r="273" spans="1:62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</row>
    <row r="274" spans="1:62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</row>
    <row r="275" spans="1:62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</row>
    <row r="276" spans="1:62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</row>
    <row r="277" spans="1:62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</row>
    <row r="278" spans="1:62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</row>
    <row r="279" spans="1:62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</row>
    <row r="280" spans="1:62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</row>
    <row r="281" spans="1:62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</row>
    <row r="282" spans="1:6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</row>
    <row r="283" spans="1:62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</row>
    <row r="284" spans="1:62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</row>
    <row r="285" spans="1:62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</row>
    <row r="286" spans="1:62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</row>
    <row r="287" spans="1:62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</row>
    <row r="288" spans="1:62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</row>
    <row r="289" spans="1:62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</row>
    <row r="290" spans="1:62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</row>
    <row r="291" spans="1:62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</row>
    <row r="292" spans="1:6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</row>
    <row r="293" spans="1:62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</row>
    <row r="294" spans="1:62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</row>
    <row r="295" spans="1:62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</row>
    <row r="296" spans="1:62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</row>
    <row r="297" spans="1:62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</row>
    <row r="298" spans="1:62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</row>
    <row r="299" spans="1:62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</row>
    <row r="300" spans="1:62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</row>
    <row r="301" spans="1:62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</row>
    <row r="302" spans="1:6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</row>
    <row r="303" spans="1:62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</row>
    <row r="304" spans="1:62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</row>
    <row r="305" spans="1:62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</row>
    <row r="306" spans="1:62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</row>
    <row r="307" spans="1:62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</row>
    <row r="308" spans="1:62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</row>
    <row r="309" spans="1:62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</row>
    <row r="310" spans="1:62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</row>
    <row r="311" spans="1:62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</row>
    <row r="312" spans="1:6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</row>
    <row r="313" spans="1:62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</row>
    <row r="314" spans="1:62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</row>
    <row r="315" spans="1:62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</row>
    <row r="316" spans="1:62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</row>
    <row r="317" spans="1:62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</row>
    <row r="318" spans="1:62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</row>
    <row r="319" spans="1:62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</row>
    <row r="320" spans="1:62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</row>
    <row r="321" spans="1:62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</row>
    <row r="322" spans="1:6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</row>
    <row r="323" spans="1:62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</row>
    <row r="324" spans="1:62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</row>
    <row r="325" spans="1:62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</row>
    <row r="326" spans="1:62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</row>
    <row r="327" spans="1:62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</row>
    <row r="328" spans="1:62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</row>
    <row r="329" spans="1:62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</row>
    <row r="330" spans="1:62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</row>
    <row r="331" spans="1:62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</row>
    <row r="332" spans="1:6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</row>
    <row r="333" spans="1:62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</row>
    <row r="334" spans="1:62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</row>
    <row r="335" spans="1:62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</row>
    <row r="336" spans="1:62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</row>
    <row r="337" spans="1:62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</row>
    <row r="338" spans="1:62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</row>
    <row r="339" spans="1:62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</row>
    <row r="340" spans="1:62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</row>
    <row r="341" spans="1:62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</row>
    <row r="342" spans="1:6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</row>
    <row r="343" spans="1:62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</row>
    <row r="344" spans="1:62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</row>
    <row r="345" spans="1:62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</row>
    <row r="346" spans="1:62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</row>
    <row r="347" spans="1:62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</row>
    <row r="348" spans="1:62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</row>
    <row r="349" spans="1:62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</row>
    <row r="350" spans="1:62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</row>
    <row r="351" spans="1:62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</row>
    <row r="352" spans="1:6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</row>
    <row r="353" spans="1:62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</row>
    <row r="354" spans="1:62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</row>
    <row r="355" spans="1:62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</row>
    <row r="356" spans="1:62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</row>
    <row r="357" spans="1:62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</row>
    <row r="358" spans="1:62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</row>
    <row r="359" spans="1:62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</row>
    <row r="360" spans="1:62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</row>
    <row r="361" spans="1:62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</row>
    <row r="362" spans="1: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</row>
    <row r="363" spans="1:62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</row>
    <row r="364" spans="1:62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</row>
    <row r="365" spans="1:62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</row>
    <row r="366" spans="1:62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</row>
    <row r="367" spans="1:62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</row>
    <row r="368" spans="1:62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</row>
    <row r="369" spans="1:62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</row>
    <row r="370" spans="1:62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</row>
    <row r="371" spans="1:62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</row>
    <row r="372" spans="1:6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</row>
    <row r="373" spans="1:62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</row>
    <row r="374" spans="1:62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</row>
    <row r="375" spans="1:62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</row>
    <row r="376" spans="1:62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</row>
    <row r="377" spans="1:62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</row>
    <row r="378" spans="1:62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</row>
    <row r="379" spans="1:62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</row>
    <row r="380" spans="1:62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</row>
    <row r="381" spans="1:62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</row>
    <row r="382" spans="1:6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</row>
    <row r="383" spans="1:62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</row>
    <row r="384" spans="1:62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</row>
    <row r="385" spans="1:62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</row>
    <row r="386" spans="1:62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</row>
    <row r="387" spans="1:62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</row>
    <row r="388" spans="1:62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</row>
    <row r="389" spans="1:62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</row>
    <row r="390" spans="1:62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</row>
    <row r="391" spans="1:62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</row>
    <row r="392" spans="1:6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</row>
    <row r="393" spans="1:62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</row>
    <row r="394" spans="1:62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</row>
    <row r="395" spans="1:62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</row>
    <row r="396" spans="1:62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</row>
    <row r="397" spans="1:62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</row>
    <row r="398" spans="1:62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</row>
    <row r="399" spans="1:62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</row>
    <row r="400" spans="1:62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</row>
    <row r="401" spans="1:62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</row>
    <row r="402" spans="1:6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</row>
    <row r="403" spans="1:62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</row>
    <row r="404" spans="1:62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</row>
    <row r="405" spans="1:62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</row>
    <row r="406" spans="1:62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</row>
    <row r="407" spans="1:62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</row>
    <row r="408" spans="1:62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</row>
    <row r="409" spans="1:62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</row>
    <row r="410" spans="1:62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</row>
    <row r="411" spans="1:62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</row>
    <row r="412" spans="1:6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</row>
    <row r="413" spans="1:62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</row>
    <row r="414" spans="1:62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</row>
    <row r="415" spans="1:62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</row>
    <row r="416" spans="1:62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</row>
    <row r="417" spans="1:62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</row>
    <row r="418" spans="1:62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</row>
    <row r="419" spans="1:62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</row>
    <row r="420" spans="1:62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</row>
    <row r="421" spans="1:62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</row>
    <row r="422" spans="1:6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</row>
    <row r="423" spans="1:62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</row>
    <row r="424" spans="1:62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</row>
    <row r="425" spans="1:62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</row>
    <row r="426" spans="1:62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</row>
    <row r="427" spans="1:62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</row>
    <row r="428" spans="1:62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</row>
    <row r="429" spans="1:62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</row>
    <row r="430" spans="1:62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</row>
    <row r="431" spans="1:62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</row>
    <row r="432" spans="1:6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</row>
    <row r="433" spans="1:62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</row>
    <row r="434" spans="1:62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</row>
    <row r="435" spans="1:62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</row>
    <row r="436" spans="1:62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</row>
    <row r="437" spans="1:62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</row>
    <row r="438" spans="1:62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</row>
    <row r="439" spans="1:62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</row>
    <row r="440" spans="1:62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</row>
    <row r="441" spans="1:62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</row>
    <row r="442" spans="1:6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</row>
    <row r="443" spans="1:62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</row>
    <row r="444" spans="1:62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</row>
    <row r="445" spans="1:62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</row>
    <row r="446" spans="1:62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</row>
    <row r="447" spans="1:62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</row>
    <row r="448" spans="1:62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</row>
    <row r="449" spans="1:62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</row>
    <row r="450" spans="1:62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</row>
    <row r="451" spans="1:62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</row>
    <row r="452" spans="1:6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</row>
    <row r="453" spans="1:62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</row>
    <row r="454" spans="1:62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</row>
    <row r="455" spans="1:62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</row>
    <row r="456" spans="1:62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</row>
    <row r="457" spans="1:62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</row>
    <row r="458" spans="1:62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</row>
    <row r="459" spans="1:62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</row>
    <row r="460" spans="1:62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</row>
    <row r="461" spans="1:62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</row>
    <row r="462" spans="1: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</row>
    <row r="463" spans="1:62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</row>
    <row r="464" spans="1:62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</row>
    <row r="465" spans="1:62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</row>
    <row r="466" spans="1:62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</row>
    <row r="467" spans="1:62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</row>
    <row r="468" spans="1:62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</row>
    <row r="469" spans="1:62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</row>
    <row r="470" spans="1:62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</row>
    <row r="471" spans="1:62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</row>
    <row r="472" spans="1:6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</row>
    <row r="473" spans="1:62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</row>
    <row r="474" spans="1:62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</row>
    <row r="475" spans="1:62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</row>
    <row r="476" spans="1:62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</row>
    <row r="477" spans="1:62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</row>
    <row r="478" spans="1:62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</row>
    <row r="479" spans="1:62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</row>
    <row r="480" spans="1:62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</row>
    <row r="481" spans="1:62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</row>
    <row r="482" spans="1:6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</row>
    <row r="483" spans="1:62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</row>
    <row r="484" spans="1:62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</row>
    <row r="485" spans="1:62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</row>
    <row r="486" spans="1:62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</row>
    <row r="487" spans="1:62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</row>
    <row r="488" spans="1:62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</row>
    <row r="489" spans="1:62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</row>
    <row r="490" spans="1:62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</row>
    <row r="491" spans="1:62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</row>
    <row r="492" spans="1:6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</row>
    <row r="493" spans="1:62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</row>
    <row r="494" spans="1:62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</row>
    <row r="495" spans="1:62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</row>
    <row r="496" spans="1:62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</row>
    <row r="497" spans="1:62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</row>
    <row r="498" spans="1:62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</row>
    <row r="499" spans="1:62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</row>
    <row r="500" spans="1:62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</row>
    <row r="501" spans="1:62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</row>
    <row r="502" spans="1:6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</row>
    <row r="503" spans="1:62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</row>
    <row r="504" spans="1:62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</row>
    <row r="505" spans="1:62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</row>
    <row r="506" spans="1:62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</row>
    <row r="507" spans="1:62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</row>
    <row r="508" spans="1:62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</row>
    <row r="509" spans="1:62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</row>
    <row r="510" spans="1:62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</row>
    <row r="511" spans="1:62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</row>
    <row r="512" spans="1:6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</row>
    <row r="513" spans="1:62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</row>
    <row r="514" spans="1:62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</row>
    <row r="515" spans="1:62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</row>
    <row r="516" spans="1:62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</row>
    <row r="517" spans="1:62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</row>
    <row r="518" spans="1:62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</row>
    <row r="519" spans="1:62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</row>
    <row r="520" spans="1:62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</row>
    <row r="521" spans="1:62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</row>
    <row r="522" spans="1:6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</row>
    <row r="523" spans="1:62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</row>
    <row r="524" spans="1:62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</row>
    <row r="525" spans="1:62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</row>
    <row r="526" spans="1:62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</row>
    <row r="527" spans="1:62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</row>
    <row r="528" spans="1:62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</row>
    <row r="529" spans="1:62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</row>
    <row r="530" spans="1:62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</row>
    <row r="531" spans="1:62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</row>
    <row r="532" spans="1:6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</row>
    <row r="533" spans="1:62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</row>
    <row r="534" spans="1:62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</row>
    <row r="535" spans="1:62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</row>
    <row r="536" spans="1:62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</row>
    <row r="537" spans="1:62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</row>
    <row r="538" spans="1:62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</row>
    <row r="539" spans="1:62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</row>
    <row r="540" spans="1:62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</row>
    <row r="541" spans="1:62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</row>
    <row r="542" spans="1:6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</row>
    <row r="543" spans="1:62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</row>
    <row r="544" spans="1:62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</row>
    <row r="545" spans="1:62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</row>
    <row r="546" spans="1:62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</row>
    <row r="547" spans="1:62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</row>
    <row r="548" spans="1:62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</row>
    <row r="549" spans="1:62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</row>
    <row r="550" spans="1:62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</row>
    <row r="551" spans="1:62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</row>
    <row r="552" spans="1:6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</row>
    <row r="553" spans="1:62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</row>
    <row r="554" spans="1:62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</row>
    <row r="555" spans="1:62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</row>
    <row r="556" spans="1:62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</row>
    <row r="557" spans="1:62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</row>
    <row r="558" spans="1:62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</row>
    <row r="559" spans="1:62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</row>
    <row r="560" spans="1:62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</row>
    <row r="561" spans="1:62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</row>
    <row r="562" spans="1: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</row>
    <row r="563" spans="1:62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</row>
    <row r="564" spans="1:62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</row>
    <row r="565" spans="1:62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</row>
    <row r="566" spans="1:62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</row>
    <row r="567" spans="1:62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</row>
    <row r="568" spans="1:62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</row>
    <row r="569" spans="1:62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</row>
    <row r="570" spans="1:62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</row>
    <row r="571" spans="1:62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</row>
    <row r="572" spans="1:6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</row>
    <row r="573" spans="1:62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</row>
    <row r="574" spans="1:62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</row>
    <row r="575" spans="1:62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</row>
    <row r="576" spans="1:62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</row>
    <row r="577" spans="1:62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</row>
    <row r="578" spans="1:62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</row>
    <row r="579" spans="1:62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</row>
    <row r="580" spans="1:62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</row>
    <row r="581" spans="1:62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</row>
    <row r="582" spans="1:6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</row>
    <row r="583" spans="1:62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</row>
    <row r="584" spans="1:62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</row>
    <row r="585" spans="1:62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</row>
    <row r="586" spans="1:62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</row>
    <row r="587" spans="1:62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</row>
    <row r="588" spans="1:62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</row>
    <row r="589" spans="1:62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</row>
    <row r="590" spans="1:62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</row>
    <row r="591" spans="1:62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</row>
    <row r="592" spans="1:6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</row>
    <row r="593" spans="1:62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</row>
    <row r="594" spans="1:62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</row>
    <row r="595" spans="1:62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</row>
    <row r="596" spans="1:62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</row>
    <row r="597" spans="1:62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</row>
    <row r="598" spans="1:62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</row>
    <row r="599" spans="1:62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</row>
    <row r="600" spans="1:62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</row>
    <row r="601" spans="1:62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</row>
    <row r="602" spans="1:6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</row>
    <row r="603" spans="1:62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</row>
    <row r="604" spans="1:62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</row>
    <row r="605" spans="1:62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</row>
    <row r="606" spans="1:62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</row>
    <row r="607" spans="1:62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</row>
    <row r="608" spans="1:62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</row>
    <row r="609" spans="1:62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</row>
    <row r="610" spans="1:62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</row>
    <row r="611" spans="1:62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</row>
    <row r="612" spans="1:6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</row>
    <row r="613" spans="1:62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</row>
    <row r="614" spans="1:62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</row>
    <row r="615" spans="1:62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</row>
    <row r="616" spans="1:62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</row>
    <row r="617" spans="1:62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</row>
    <row r="618" spans="1:62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</row>
    <row r="619" spans="1:62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</row>
    <row r="620" spans="1:62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</row>
    <row r="621" spans="1:62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</row>
    <row r="622" spans="1:6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</row>
    <row r="623" spans="1:62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</row>
    <row r="624" spans="1:62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</row>
    <row r="625" spans="1:62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</row>
    <row r="626" spans="1:62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</row>
    <row r="627" spans="1:62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</row>
    <row r="628" spans="1:62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</row>
    <row r="629" spans="1:62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</row>
    <row r="630" spans="1:62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</row>
    <row r="631" spans="1:62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</row>
    <row r="632" spans="1:6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</row>
    <row r="633" spans="1:62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</row>
    <row r="634" spans="1:62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</row>
    <row r="635" spans="1:62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</row>
    <row r="636" spans="1:62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</row>
    <row r="637" spans="1:62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</row>
    <row r="638" spans="1:62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</row>
    <row r="639" spans="1:62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</row>
    <row r="640" spans="1:62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</row>
    <row r="641" spans="1:62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</row>
    <row r="642" spans="1:6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</row>
    <row r="643" spans="1:62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</row>
    <row r="644" spans="1:62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</row>
    <row r="645" spans="1:62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</row>
    <row r="646" spans="1:62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</row>
    <row r="647" spans="1:62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</row>
    <row r="648" spans="1:62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</row>
    <row r="649" spans="1:62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</row>
    <row r="650" spans="1:62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</row>
    <row r="651" spans="1:62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</row>
    <row r="652" spans="1:6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</row>
    <row r="653" spans="1:62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</row>
    <row r="654" spans="1:62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</row>
    <row r="655" spans="1:62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</row>
    <row r="656" spans="1:62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</row>
    <row r="657" spans="1:62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</row>
    <row r="658" spans="1:62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</row>
    <row r="659" spans="1:62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</row>
    <row r="660" spans="1:62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</row>
    <row r="661" spans="1:62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</row>
    <row r="662" spans="1: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</row>
    <row r="663" spans="1:62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</row>
    <row r="664" spans="1:62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</row>
    <row r="665" spans="1:62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</row>
    <row r="666" spans="1:62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</row>
    <row r="667" spans="1:62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</row>
    <row r="668" spans="1:62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</row>
    <row r="669" spans="1:62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</row>
    <row r="670" spans="1:62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</row>
    <row r="671" spans="1:62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</row>
    <row r="672" spans="1:6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</row>
    <row r="673" spans="1:62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</row>
    <row r="674" spans="1:62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</row>
    <row r="675" spans="1:62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</row>
    <row r="676" spans="1:62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</row>
    <row r="677" spans="1:62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</row>
    <row r="678" spans="1:62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</row>
    <row r="679" spans="1:62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</row>
    <row r="680" spans="1:62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</row>
    <row r="681" spans="1:62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</row>
    <row r="682" spans="1:6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</row>
    <row r="683" spans="1:62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</row>
    <row r="684" spans="1:62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</row>
    <row r="685" spans="1:62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</row>
    <row r="686" spans="1:62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</row>
    <row r="687" spans="1:62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</row>
    <row r="688" spans="1:62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</row>
    <row r="689" spans="1:62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</row>
    <row r="690" spans="1:62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</row>
    <row r="691" spans="1:62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</row>
    <row r="692" spans="1:6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</row>
    <row r="693" spans="1:62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</row>
    <row r="694" spans="1:62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</row>
    <row r="695" spans="1:62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</row>
    <row r="696" spans="1:62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</row>
    <row r="697" spans="1:62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</row>
    <row r="698" spans="1:62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</row>
    <row r="699" spans="1:62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</row>
    <row r="700" spans="1:62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</row>
    <row r="701" spans="1:62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</row>
    <row r="702" spans="1:6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</row>
    <row r="703" spans="1:62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</row>
    <row r="704" spans="1:62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</row>
    <row r="705" spans="1:62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</row>
    <row r="706" spans="1:62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</row>
    <row r="707" spans="1:62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</row>
    <row r="708" spans="1:62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</row>
    <row r="709" spans="1:62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</row>
    <row r="710" spans="1:62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</row>
    <row r="711" spans="1:62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</row>
    <row r="712" spans="1:6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</row>
    <row r="713" spans="1:62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</row>
    <row r="714" spans="1:62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</row>
    <row r="715" spans="1:62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</row>
    <row r="716" spans="1:62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</row>
    <row r="717" spans="1:62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</row>
    <row r="718" spans="1:62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</row>
    <row r="719" spans="1:62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</row>
    <row r="720" spans="1:62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</row>
    <row r="721" spans="1:62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</row>
    <row r="722" spans="1:6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</row>
    <row r="723" spans="1:62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</row>
    <row r="724" spans="1:62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</row>
    <row r="725" spans="1:62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</row>
    <row r="726" spans="1:62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</row>
    <row r="727" spans="1:62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</row>
    <row r="728" spans="1:62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</row>
    <row r="729" spans="1:62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</row>
    <row r="730" spans="1:62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</row>
    <row r="731" spans="1:62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</row>
    <row r="732" spans="1:6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</row>
    <row r="733" spans="1:62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</row>
    <row r="734" spans="1:62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</row>
    <row r="735" spans="1:62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</row>
    <row r="736" spans="1:62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</row>
    <row r="737" spans="1:62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</row>
    <row r="738" spans="1:62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</row>
    <row r="739" spans="1:62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</row>
    <row r="740" spans="1:62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</row>
    <row r="741" spans="1:62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</row>
    <row r="742" spans="1:6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</row>
    <row r="743" spans="1:62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</row>
    <row r="744" spans="1:62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</row>
    <row r="745" spans="1:62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</row>
    <row r="746" spans="1:62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</row>
    <row r="747" spans="1:62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</row>
    <row r="748" spans="1:62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</row>
    <row r="749" spans="1:62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</row>
    <row r="750" spans="1:62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</row>
    <row r="751" spans="1:62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</row>
    <row r="752" spans="1:6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</row>
    <row r="753" spans="1:62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</row>
    <row r="754" spans="1:62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</row>
    <row r="755" spans="1:62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</row>
    <row r="756" spans="1:62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</row>
    <row r="757" spans="1:62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</row>
    <row r="758" spans="1:62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</row>
    <row r="759" spans="1:62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</row>
    <row r="760" spans="1:62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</row>
    <row r="761" spans="1:62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</row>
    <row r="762" spans="1: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</row>
    <row r="763" spans="1:62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</row>
    <row r="764" spans="1:62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</row>
    <row r="765" spans="1:62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</row>
    <row r="766" spans="1:62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</row>
    <row r="767" spans="1:62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</row>
    <row r="768" spans="1:62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</row>
    <row r="769" spans="1:62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</row>
    <row r="770" spans="1:62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</row>
    <row r="771" spans="1:62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</row>
    <row r="772" spans="1:6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</row>
    <row r="773" spans="1:62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</row>
    <row r="774" spans="1:62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</row>
    <row r="775" spans="1:62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</row>
    <row r="776" spans="1:62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</row>
    <row r="777" spans="1:62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</row>
    <row r="778" spans="1:62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</row>
    <row r="779" spans="1:62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</row>
    <row r="780" spans="1:62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</row>
    <row r="781" spans="1:62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</row>
    <row r="782" spans="1:6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</row>
    <row r="783" spans="1:62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</row>
    <row r="784" spans="1:62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</row>
    <row r="785" spans="1:62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</row>
    <row r="786" spans="1:62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</row>
    <row r="787" spans="1:62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</row>
    <row r="788" spans="1:62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</row>
    <row r="789" spans="1:62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</row>
    <row r="790" spans="1:62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</row>
    <row r="791" spans="1:62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</row>
    <row r="792" spans="1:6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</row>
    <row r="793" spans="1:62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</row>
    <row r="794" spans="1:62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</row>
    <row r="795" spans="1:62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</row>
    <row r="796" spans="1:62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</row>
    <row r="797" spans="1:62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</row>
    <row r="798" spans="1:62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</row>
    <row r="799" spans="1:62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</row>
    <row r="800" spans="1:62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</row>
    <row r="801" spans="1:62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</row>
    <row r="802" spans="1:6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</row>
    <row r="803" spans="1:62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</row>
    <row r="804" spans="1:62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</row>
    <row r="805" spans="1:62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</row>
    <row r="806" spans="1:62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</row>
    <row r="807" spans="1:62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</row>
    <row r="808" spans="1:62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</row>
    <row r="809" spans="1:62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</row>
    <row r="810" spans="1:62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</row>
    <row r="811" spans="1:62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</row>
    <row r="812" spans="1:6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</row>
    <row r="813" spans="1:62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</row>
    <row r="814" spans="1:62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</row>
    <row r="815" spans="1:62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</row>
    <row r="816" spans="1:62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</row>
    <row r="817" spans="1:62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</row>
    <row r="818" spans="1:62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</row>
    <row r="819" spans="1:62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</row>
    <row r="820" spans="1:62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</row>
    <row r="821" spans="1:62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</row>
    <row r="822" spans="1:6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</row>
    <row r="823" spans="1:62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</row>
    <row r="824" spans="1:62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</row>
    <row r="825" spans="1:62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</row>
    <row r="826" spans="1:62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</row>
    <row r="827" spans="1:62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</row>
    <row r="828" spans="1:62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</row>
    <row r="829" spans="1:62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</row>
    <row r="830" spans="1:62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</row>
    <row r="831" spans="1:62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</row>
    <row r="832" spans="1:6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</row>
    <row r="833" spans="1:62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</row>
    <row r="834" spans="1:62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</row>
    <row r="835" spans="1:62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</row>
    <row r="836" spans="1:62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</row>
    <row r="837" spans="1:62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</row>
    <row r="838" spans="1:62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</row>
    <row r="839" spans="1:62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</row>
    <row r="840" spans="1:62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</row>
    <row r="841" spans="1:62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</row>
    <row r="842" spans="1:6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</row>
    <row r="843" spans="1:62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</row>
    <row r="844" spans="1:62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</row>
    <row r="845" spans="1:62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</row>
    <row r="846" spans="1:62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</row>
    <row r="847" spans="1:62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</row>
    <row r="848" spans="1:62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</row>
    <row r="849" spans="1:62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</row>
    <row r="850" spans="1:62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</row>
    <row r="851" spans="1:62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</row>
    <row r="852" spans="1:6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</row>
    <row r="853" spans="1:62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</row>
    <row r="854" spans="1:62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</row>
    <row r="855" spans="1:62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</row>
    <row r="856" spans="1:62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</row>
    <row r="857" spans="1:62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</row>
    <row r="858" spans="1:62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</row>
    <row r="859" spans="1:62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</row>
    <row r="860" spans="1:62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</row>
    <row r="861" spans="1:62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</row>
    <row r="862" spans="1: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</row>
    <row r="863" spans="1:62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</row>
    <row r="864" spans="1:62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</row>
    <row r="865" spans="1:62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</row>
    <row r="866" spans="1:62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</row>
    <row r="867" spans="1:62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</row>
    <row r="868" spans="1:62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</row>
    <row r="869" spans="1:62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</row>
    <row r="870" spans="1:62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</row>
    <row r="871" spans="1:62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</row>
    <row r="872" spans="1:6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</row>
    <row r="873" spans="1:62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</row>
    <row r="874" spans="1:62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</row>
    <row r="875" spans="1:62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</row>
    <row r="876" spans="1:62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</row>
    <row r="877" spans="1:62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</row>
    <row r="878" spans="1:62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</row>
    <row r="879" spans="1:62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</row>
    <row r="880" spans="1:62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</row>
    <row r="881" spans="1:62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</row>
    <row r="882" spans="1:6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</row>
    <row r="883" spans="1:62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</row>
    <row r="884" spans="1:62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</row>
    <row r="885" spans="1:62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</row>
    <row r="886" spans="1:62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</row>
    <row r="887" spans="1:62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</row>
    <row r="888" spans="1:62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</row>
    <row r="889" spans="1:62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</row>
    <row r="890" spans="1:62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</row>
    <row r="891" spans="1:62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</row>
    <row r="892" spans="1:6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</row>
    <row r="893" spans="1:62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</row>
    <row r="894" spans="1:62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</row>
    <row r="895" spans="1:62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</row>
    <row r="896" spans="1:62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</row>
    <row r="897" spans="1:62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</row>
    <row r="898" spans="1:62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</row>
    <row r="899" spans="1:62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</row>
    <row r="900" spans="1:62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</row>
    <row r="901" spans="1:62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</row>
    <row r="902" spans="1:6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</row>
    <row r="903" spans="1:62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</row>
    <row r="904" spans="1:62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</row>
    <row r="905" spans="1:62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</row>
    <row r="906" spans="1:62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</row>
    <row r="907" spans="1:62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</row>
    <row r="908" spans="1:62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</row>
    <row r="909" spans="1:62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</row>
    <row r="910" spans="1:62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</row>
    <row r="911" spans="1:62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</row>
    <row r="912" spans="1:6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</row>
    <row r="913" spans="1:62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</row>
    <row r="914" spans="1:62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</row>
    <row r="915" spans="1:62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</row>
    <row r="916" spans="1:62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</row>
    <row r="917" spans="1:62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</row>
    <row r="918" spans="1:62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</row>
    <row r="919" spans="1:62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</row>
    <row r="920" spans="1:62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</row>
    <row r="921" spans="1:62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</row>
    <row r="922" spans="1:6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</row>
    <row r="923" spans="1:62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</row>
    <row r="924" spans="1:62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</row>
    <row r="925" spans="1:62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</row>
    <row r="926" spans="1:62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</row>
    <row r="927" spans="1:62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</row>
    <row r="928" spans="1:62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</row>
    <row r="929" spans="1:62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</row>
    <row r="930" spans="1:62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</row>
    <row r="931" spans="1:62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</row>
    <row r="932" spans="1:6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</row>
    <row r="933" spans="1:62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</row>
    <row r="934" spans="1:62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</row>
    <row r="935" spans="1:62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</row>
    <row r="936" spans="1:62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</row>
    <row r="937" spans="1:62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</row>
    <row r="938" spans="1:62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</row>
    <row r="939" spans="1:62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</row>
    <row r="940" spans="1:62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</row>
    <row r="941" spans="1:62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</row>
    <row r="942" spans="1:6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</row>
    <row r="943" spans="1:62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</row>
    <row r="944" spans="1:62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</row>
    <row r="945" spans="1:62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</row>
    <row r="946" spans="1:62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</row>
    <row r="947" spans="1:62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</row>
    <row r="948" spans="1:62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</row>
    <row r="949" spans="1:62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</row>
    <row r="950" spans="1:62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</row>
    <row r="951" spans="1:62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</row>
    <row r="952" spans="1:6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</row>
    <row r="953" spans="1:62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</row>
    <row r="954" spans="1:62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</row>
    <row r="955" spans="1:62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</row>
    <row r="956" spans="1:62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</row>
    <row r="957" spans="1:62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</row>
    <row r="958" spans="1:62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</row>
    <row r="959" spans="1:62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</row>
    <row r="960" spans="1:62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</row>
    <row r="961" spans="1:62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</row>
    <row r="962" spans="1: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</row>
    <row r="963" spans="1:62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</row>
    <row r="964" spans="1:62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</row>
    <row r="965" spans="1:62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</row>
    <row r="966" spans="1:62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</row>
    <row r="967" spans="1:62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</row>
    <row r="968" spans="1:62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</row>
    <row r="969" spans="1:62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</row>
    <row r="970" spans="1:62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</row>
    <row r="971" spans="1:62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</row>
    <row r="972" spans="1:6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</row>
    <row r="973" spans="1:62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</row>
    <row r="974" spans="1:62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</row>
    <row r="975" spans="1:62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</row>
    <row r="976" spans="1:62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</row>
    <row r="977" spans="1:62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</row>
    <row r="978" spans="1:62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</row>
    <row r="979" spans="1:62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</row>
    <row r="980" spans="1:62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</row>
    <row r="981" spans="1:62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</row>
    <row r="982" spans="1:6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</row>
    <row r="983" spans="1:62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</row>
    <row r="984" spans="1:62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</row>
    <row r="985" spans="1:62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</row>
    <row r="986" spans="1:62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</row>
    <row r="987" spans="1:62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</row>
    <row r="988" spans="1:62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</row>
    <row r="989" spans="1:62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</row>
    <row r="990" spans="1:62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</row>
    <row r="991" spans="1:62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</row>
    <row r="992" spans="1:6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</row>
    <row r="993" spans="1:62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</row>
    <row r="994" spans="1:62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</row>
    <row r="995" spans="1:62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</row>
    <row r="996" spans="1:62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</row>
    <row r="997" spans="1:62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</row>
    <row r="998" spans="1:62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</row>
    <row r="999" spans="1:62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</row>
    <row r="1000" spans="1:62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</row>
  </sheetData>
  <mergeCells count="37">
    <mergeCell ref="X35:AF35"/>
    <mergeCell ref="AK18:AN18"/>
    <mergeCell ref="AO18:AR18"/>
    <mergeCell ref="AS18:AW18"/>
    <mergeCell ref="AX18:BA18"/>
    <mergeCell ref="A28:F28"/>
    <mergeCell ref="I28:U28"/>
    <mergeCell ref="K18:N18"/>
    <mergeCell ref="O18:S18"/>
    <mergeCell ref="T18:W18"/>
    <mergeCell ref="A18:A21"/>
    <mergeCell ref="BH18:BH21"/>
    <mergeCell ref="B18:F18"/>
    <mergeCell ref="G18:J18"/>
    <mergeCell ref="A27:F27"/>
    <mergeCell ref="X18:AA18"/>
    <mergeCell ref="AB18:AF18"/>
    <mergeCell ref="AG18:AJ18"/>
    <mergeCell ref="BB18:BB21"/>
    <mergeCell ref="BC18:BC21"/>
    <mergeCell ref="BD18:BD21"/>
    <mergeCell ref="BE18:BE21"/>
    <mergeCell ref="BF18:BF21"/>
    <mergeCell ref="BG18:BG21"/>
    <mergeCell ref="BB17:BH17"/>
    <mergeCell ref="A1:BH1"/>
    <mergeCell ref="A2:BH2"/>
    <mergeCell ref="A3:BH3"/>
    <mergeCell ref="A4:BH4"/>
    <mergeCell ref="A6:Y6"/>
    <mergeCell ref="Z6:AY7"/>
    <mergeCell ref="A10:Y10"/>
    <mergeCell ref="A13:Y13"/>
    <mergeCell ref="A14:Y14"/>
    <mergeCell ref="A15:Y15"/>
    <mergeCell ref="A17:BA17"/>
    <mergeCell ref="Z10:AZ11"/>
  </mergeCells>
  <printOptions horizontalCentered="1"/>
  <pageMargins left="0.19685039370078741" right="0.19685039370078741" top="0.78740157480314965" bottom="0.19685039370078741" header="0" footer="0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006"/>
  <sheetViews>
    <sheetView showGridLines="0" tabSelected="1" view="pageBreakPreview" zoomScale="60" zoomScaleNormal="70" workbookViewId="0">
      <pane xSplit="45" ySplit="2" topLeftCell="AT28" activePane="bottomRight" state="frozen"/>
      <selection pane="topRight" activeCell="AT1" sqref="AT1"/>
      <selection pane="bottomLeft" activeCell="A3" sqref="A3"/>
      <selection pane="bottomRight" activeCell="S37" sqref="S37"/>
    </sheetView>
  </sheetViews>
  <sheetFormatPr defaultColWidth="14.42578125" defaultRowHeight="15" customHeight="1"/>
  <cols>
    <col min="1" max="1" width="11.42578125" customWidth="1"/>
    <col min="2" max="2" width="110.42578125" customWidth="1"/>
    <col min="3" max="3" width="14.7109375" customWidth="1"/>
    <col min="4" max="4" width="7.7109375" customWidth="1"/>
    <col min="5" max="5" width="8.42578125" customWidth="1"/>
    <col min="6" max="10" width="6.7109375" customWidth="1"/>
    <col min="11" max="16" width="4.7109375" customWidth="1"/>
    <col min="17" max="17" width="5.85546875" customWidth="1"/>
    <col min="18" max="42" width="4.7109375" customWidth="1"/>
    <col min="43" max="43" width="8.28515625" customWidth="1"/>
    <col min="44" max="45" width="5.7109375" customWidth="1"/>
    <col min="46" max="46" width="13.140625" customWidth="1"/>
    <col min="47" max="48" width="9.140625" customWidth="1"/>
  </cols>
  <sheetData>
    <row r="1" spans="1:48" ht="55.5" customHeight="1">
      <c r="A1" s="663" t="s">
        <v>100</v>
      </c>
      <c r="B1" s="666" t="s">
        <v>101</v>
      </c>
      <c r="C1" s="658" t="s">
        <v>102</v>
      </c>
      <c r="D1" s="667" t="s">
        <v>103</v>
      </c>
      <c r="E1" s="668"/>
      <c r="F1" s="659" t="s">
        <v>104</v>
      </c>
      <c r="G1" s="660"/>
      <c r="H1" s="660"/>
      <c r="I1" s="660"/>
      <c r="J1" s="661"/>
      <c r="K1" s="655" t="s">
        <v>105</v>
      </c>
      <c r="L1" s="614"/>
      <c r="M1" s="614"/>
      <c r="N1" s="614"/>
      <c r="O1" s="614"/>
      <c r="P1" s="614"/>
      <c r="Q1" s="614"/>
      <c r="R1" s="656"/>
      <c r="S1" s="655" t="s">
        <v>106</v>
      </c>
      <c r="T1" s="614"/>
      <c r="U1" s="614"/>
      <c r="V1" s="614"/>
      <c r="W1" s="614"/>
      <c r="X1" s="614"/>
      <c r="Y1" s="614"/>
      <c r="Z1" s="656"/>
      <c r="AA1" s="655" t="s">
        <v>107</v>
      </c>
      <c r="AB1" s="614"/>
      <c r="AC1" s="614"/>
      <c r="AD1" s="614"/>
      <c r="AE1" s="614"/>
      <c r="AF1" s="614"/>
      <c r="AG1" s="614"/>
      <c r="AH1" s="656"/>
      <c r="AI1" s="655" t="s">
        <v>108</v>
      </c>
      <c r="AJ1" s="614"/>
      <c r="AK1" s="614"/>
      <c r="AL1" s="614"/>
      <c r="AM1" s="614"/>
      <c r="AN1" s="614"/>
      <c r="AO1" s="614"/>
      <c r="AP1" s="656"/>
      <c r="AQ1" s="642" t="s">
        <v>109</v>
      </c>
      <c r="AR1" s="643"/>
      <c r="AS1" s="644"/>
      <c r="AT1" s="83"/>
      <c r="AU1" s="83"/>
      <c r="AV1" s="83"/>
    </row>
    <row r="2" spans="1:48" ht="52.5" customHeight="1">
      <c r="A2" s="664"/>
      <c r="B2" s="664"/>
      <c r="C2" s="664"/>
      <c r="D2" s="669"/>
      <c r="E2" s="670"/>
      <c r="F2" s="672" t="s">
        <v>110</v>
      </c>
      <c r="G2" s="662" t="s">
        <v>111</v>
      </c>
      <c r="H2" s="562"/>
      <c r="I2" s="563"/>
      <c r="J2" s="652" t="s">
        <v>112</v>
      </c>
      <c r="K2" s="648" t="s">
        <v>113</v>
      </c>
      <c r="L2" s="600"/>
      <c r="M2" s="600"/>
      <c r="N2" s="601"/>
      <c r="O2" s="648" t="s">
        <v>114</v>
      </c>
      <c r="P2" s="600"/>
      <c r="Q2" s="600"/>
      <c r="R2" s="601"/>
      <c r="S2" s="648" t="s">
        <v>115</v>
      </c>
      <c r="T2" s="600"/>
      <c r="U2" s="600"/>
      <c r="V2" s="601"/>
      <c r="W2" s="648" t="s">
        <v>116</v>
      </c>
      <c r="X2" s="600"/>
      <c r="Y2" s="600"/>
      <c r="Z2" s="601"/>
      <c r="AA2" s="648" t="s">
        <v>117</v>
      </c>
      <c r="AB2" s="600"/>
      <c r="AC2" s="600"/>
      <c r="AD2" s="601"/>
      <c r="AE2" s="648" t="s">
        <v>118</v>
      </c>
      <c r="AF2" s="600"/>
      <c r="AG2" s="600"/>
      <c r="AH2" s="601"/>
      <c r="AI2" s="648" t="s">
        <v>119</v>
      </c>
      <c r="AJ2" s="600"/>
      <c r="AK2" s="600"/>
      <c r="AL2" s="601"/>
      <c r="AM2" s="648" t="s">
        <v>120</v>
      </c>
      <c r="AN2" s="600"/>
      <c r="AO2" s="600"/>
      <c r="AP2" s="601"/>
      <c r="AQ2" s="645"/>
      <c r="AR2" s="646"/>
      <c r="AS2" s="647"/>
      <c r="AT2" s="83"/>
      <c r="AU2" s="83"/>
      <c r="AV2" s="83"/>
    </row>
    <row r="3" spans="1:48" ht="32.25" customHeight="1">
      <c r="A3" s="664"/>
      <c r="B3" s="664"/>
      <c r="C3" s="664"/>
      <c r="D3" s="671"/>
      <c r="E3" s="582"/>
      <c r="F3" s="673"/>
      <c r="G3" s="595" t="s">
        <v>121</v>
      </c>
      <c r="H3" s="597" t="s">
        <v>122</v>
      </c>
      <c r="I3" s="595" t="s">
        <v>123</v>
      </c>
      <c r="J3" s="653"/>
      <c r="K3" s="595" t="s">
        <v>124</v>
      </c>
      <c r="L3" s="597" t="s">
        <v>125</v>
      </c>
      <c r="M3" s="595" t="s">
        <v>126</v>
      </c>
      <c r="N3" s="602" t="s">
        <v>127</v>
      </c>
      <c r="O3" s="595" t="s">
        <v>124</v>
      </c>
      <c r="P3" s="597" t="s">
        <v>125</v>
      </c>
      <c r="Q3" s="595" t="s">
        <v>126</v>
      </c>
      <c r="R3" s="602" t="s">
        <v>127</v>
      </c>
      <c r="S3" s="595" t="s">
        <v>124</v>
      </c>
      <c r="T3" s="597" t="s">
        <v>125</v>
      </c>
      <c r="U3" s="595" t="s">
        <v>126</v>
      </c>
      <c r="V3" s="602" t="s">
        <v>127</v>
      </c>
      <c r="W3" s="595" t="s">
        <v>124</v>
      </c>
      <c r="X3" s="597" t="s">
        <v>125</v>
      </c>
      <c r="Y3" s="595" t="s">
        <v>126</v>
      </c>
      <c r="Z3" s="602" t="s">
        <v>127</v>
      </c>
      <c r="AA3" s="595" t="s">
        <v>124</v>
      </c>
      <c r="AB3" s="597" t="s">
        <v>125</v>
      </c>
      <c r="AC3" s="595" t="s">
        <v>126</v>
      </c>
      <c r="AD3" s="602" t="s">
        <v>127</v>
      </c>
      <c r="AE3" s="595" t="s">
        <v>124</v>
      </c>
      <c r="AF3" s="597" t="s">
        <v>125</v>
      </c>
      <c r="AG3" s="595" t="s">
        <v>126</v>
      </c>
      <c r="AH3" s="602" t="s">
        <v>127</v>
      </c>
      <c r="AI3" s="595" t="s">
        <v>124</v>
      </c>
      <c r="AJ3" s="597" t="s">
        <v>125</v>
      </c>
      <c r="AK3" s="595" t="s">
        <v>126</v>
      </c>
      <c r="AL3" s="602" t="s">
        <v>127</v>
      </c>
      <c r="AM3" s="595" t="s">
        <v>124</v>
      </c>
      <c r="AN3" s="597" t="s">
        <v>125</v>
      </c>
      <c r="AO3" s="595" t="s">
        <v>126</v>
      </c>
      <c r="AP3" s="602" t="s">
        <v>127</v>
      </c>
      <c r="AQ3" s="657" t="s">
        <v>128</v>
      </c>
      <c r="AR3" s="658" t="s">
        <v>129</v>
      </c>
      <c r="AS3" s="657" t="s">
        <v>130</v>
      </c>
      <c r="AT3" s="83"/>
      <c r="AU3" s="83"/>
      <c r="AV3" s="83"/>
    </row>
    <row r="4" spans="1:48" ht="136.5" customHeight="1" thickBot="1">
      <c r="A4" s="665"/>
      <c r="B4" s="603"/>
      <c r="C4" s="603"/>
      <c r="D4" s="84" t="s">
        <v>131</v>
      </c>
      <c r="E4" s="84" t="s">
        <v>132</v>
      </c>
      <c r="F4" s="674"/>
      <c r="G4" s="596"/>
      <c r="H4" s="598"/>
      <c r="I4" s="596"/>
      <c r="J4" s="654"/>
      <c r="K4" s="596"/>
      <c r="L4" s="598"/>
      <c r="M4" s="596"/>
      <c r="N4" s="603"/>
      <c r="O4" s="596"/>
      <c r="P4" s="598"/>
      <c r="Q4" s="596"/>
      <c r="R4" s="603"/>
      <c r="S4" s="596"/>
      <c r="T4" s="598"/>
      <c r="U4" s="596"/>
      <c r="V4" s="603"/>
      <c r="W4" s="596"/>
      <c r="X4" s="598"/>
      <c r="Y4" s="596"/>
      <c r="Z4" s="603"/>
      <c r="AA4" s="596"/>
      <c r="AB4" s="598"/>
      <c r="AC4" s="596"/>
      <c r="AD4" s="603"/>
      <c r="AE4" s="596"/>
      <c r="AF4" s="598"/>
      <c r="AG4" s="596"/>
      <c r="AH4" s="603"/>
      <c r="AI4" s="596"/>
      <c r="AJ4" s="598"/>
      <c r="AK4" s="596"/>
      <c r="AL4" s="603"/>
      <c r="AM4" s="596"/>
      <c r="AN4" s="598"/>
      <c r="AO4" s="596"/>
      <c r="AP4" s="603"/>
      <c r="AQ4" s="603"/>
      <c r="AR4" s="603"/>
      <c r="AS4" s="603"/>
      <c r="AT4" s="83"/>
      <c r="AU4" s="83"/>
      <c r="AV4" s="83"/>
    </row>
    <row r="5" spans="1:48" s="334" customFormat="1" ht="19.5" customHeight="1" thickBot="1">
      <c r="A5" s="483" t="s">
        <v>133</v>
      </c>
      <c r="B5" s="484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  <c r="O5" s="86"/>
      <c r="P5" s="86"/>
      <c r="Q5" s="86"/>
      <c r="R5" s="87"/>
      <c r="S5" s="86"/>
      <c r="T5" s="86"/>
      <c r="U5" s="86"/>
      <c r="V5" s="87"/>
      <c r="W5" s="86"/>
      <c r="X5" s="86"/>
      <c r="Y5" s="86"/>
      <c r="Z5" s="87"/>
      <c r="AA5" s="86"/>
      <c r="AB5" s="86"/>
      <c r="AC5" s="86"/>
      <c r="AD5" s="87"/>
      <c r="AE5" s="86"/>
      <c r="AF5" s="86"/>
      <c r="AG5" s="86"/>
      <c r="AH5" s="87"/>
      <c r="AI5" s="86"/>
      <c r="AJ5" s="86"/>
      <c r="AK5" s="86"/>
      <c r="AL5" s="87"/>
      <c r="AM5" s="86"/>
      <c r="AN5" s="86"/>
      <c r="AO5" s="86"/>
      <c r="AP5" s="87"/>
      <c r="AQ5" s="86"/>
      <c r="AR5" s="86"/>
      <c r="AS5" s="88"/>
      <c r="AT5" s="482"/>
      <c r="AU5" s="482"/>
      <c r="AV5" s="482"/>
    </row>
    <row r="6" spans="1:48" s="334" customFormat="1" ht="23.25" customHeight="1" thickBot="1">
      <c r="A6" s="89" t="s">
        <v>134</v>
      </c>
      <c r="B6" s="649" t="s">
        <v>286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  <c r="AC6" s="592"/>
      <c r="AD6" s="592"/>
      <c r="AE6" s="592"/>
      <c r="AF6" s="592"/>
      <c r="AG6" s="592"/>
      <c r="AH6" s="592"/>
      <c r="AI6" s="592"/>
      <c r="AJ6" s="592"/>
      <c r="AK6" s="592"/>
      <c r="AL6" s="592"/>
      <c r="AM6" s="592"/>
      <c r="AN6" s="592"/>
      <c r="AO6" s="592"/>
      <c r="AP6" s="592"/>
      <c r="AQ6" s="592"/>
      <c r="AR6" s="592"/>
      <c r="AS6" s="593"/>
      <c r="AT6" s="485"/>
      <c r="AU6" s="485"/>
      <c r="AV6" s="485"/>
    </row>
    <row r="7" spans="1:48" s="334" customFormat="1" ht="30" customHeight="1" thickBot="1">
      <c r="A7" s="650" t="s">
        <v>135</v>
      </c>
      <c r="B7" s="593"/>
      <c r="C7" s="91"/>
      <c r="D7" s="91">
        <f>N7+R7+V7+Z7+AD7+AH7+AL7+AP7</f>
        <v>18</v>
      </c>
      <c r="E7" s="91">
        <f t="shared" ref="E7:E13" si="0">D7*30</f>
        <v>540</v>
      </c>
      <c r="F7" s="91"/>
      <c r="G7" s="92"/>
      <c r="H7" s="91"/>
      <c r="I7" s="92"/>
      <c r="J7" s="91"/>
      <c r="K7" s="591">
        <f>SUM(K8:M12)</f>
        <v>2</v>
      </c>
      <c r="L7" s="592"/>
      <c r="M7" s="593"/>
      <c r="N7" s="93">
        <f>SUM(N8:N12)</f>
        <v>3</v>
      </c>
      <c r="O7" s="591">
        <f>SUM(O8:Q12)</f>
        <v>7.5</v>
      </c>
      <c r="P7" s="592"/>
      <c r="Q7" s="593"/>
      <c r="R7" s="93">
        <f>SUM(R8:R12)</f>
        <v>10</v>
      </c>
      <c r="S7" s="591">
        <f>SUM(S8:U12)</f>
        <v>4</v>
      </c>
      <c r="T7" s="592"/>
      <c r="U7" s="593"/>
      <c r="V7" s="93">
        <f>SUM(V8:V12)</f>
        <v>5</v>
      </c>
      <c r="W7" s="591">
        <f>SUM(W8:Y12)</f>
        <v>0</v>
      </c>
      <c r="X7" s="592"/>
      <c r="Y7" s="593"/>
      <c r="Z7" s="93">
        <f>SUM(Z8:Z12)</f>
        <v>0</v>
      </c>
      <c r="AA7" s="591">
        <f>SUM(AA8:AC12)</f>
        <v>0</v>
      </c>
      <c r="AB7" s="592"/>
      <c r="AC7" s="593"/>
      <c r="AD7" s="93">
        <f>SUM(AD8:AD12)</f>
        <v>0</v>
      </c>
      <c r="AE7" s="591">
        <f>SUM(AE8:AG12)</f>
        <v>0</v>
      </c>
      <c r="AF7" s="592"/>
      <c r="AG7" s="593"/>
      <c r="AH7" s="93">
        <f>SUM(AH8:AH12)</f>
        <v>0</v>
      </c>
      <c r="AI7" s="591">
        <f>SUM(AI8:AK12)</f>
        <v>0</v>
      </c>
      <c r="AJ7" s="592"/>
      <c r="AK7" s="593"/>
      <c r="AL7" s="93">
        <f>SUM(AL8:AL12)</f>
        <v>0</v>
      </c>
      <c r="AM7" s="591">
        <f>SUM(AM8:AO12)</f>
        <v>0</v>
      </c>
      <c r="AN7" s="592"/>
      <c r="AO7" s="593"/>
      <c r="AP7" s="93">
        <f>SUM(AP8:AP12)</f>
        <v>0</v>
      </c>
      <c r="AQ7" s="91"/>
      <c r="AR7" s="340"/>
      <c r="AS7" s="91"/>
      <c r="AT7" s="485"/>
      <c r="AU7" s="485"/>
      <c r="AV7" s="485"/>
    </row>
    <row r="8" spans="1:48" s="334" customFormat="1" ht="42" customHeight="1">
      <c r="A8" s="312" t="s">
        <v>136</v>
      </c>
      <c r="B8" s="292" t="s">
        <v>287</v>
      </c>
      <c r="C8" s="486" t="s">
        <v>137</v>
      </c>
      <c r="D8" s="105">
        <v>4</v>
      </c>
      <c r="E8" s="105">
        <f t="shared" si="0"/>
        <v>120</v>
      </c>
      <c r="F8" s="105">
        <f t="shared" ref="F8:F12" si="1">G8+H8+I8</f>
        <v>48</v>
      </c>
      <c r="G8" s="105"/>
      <c r="H8" s="105"/>
      <c r="I8" s="105">
        <v>48</v>
      </c>
      <c r="J8" s="105">
        <f t="shared" ref="J8:J12" si="2">E8-F8</f>
        <v>72</v>
      </c>
      <c r="K8" s="96"/>
      <c r="L8" s="97"/>
      <c r="M8" s="98"/>
      <c r="N8" s="99"/>
      <c r="O8" s="96"/>
      <c r="P8" s="97"/>
      <c r="Q8" s="98">
        <v>3</v>
      </c>
      <c r="R8" s="99">
        <v>4</v>
      </c>
      <c r="S8" s="487"/>
      <c r="T8" s="101"/>
      <c r="U8" s="488"/>
      <c r="V8" s="489"/>
      <c r="W8" s="96"/>
      <c r="X8" s="97"/>
      <c r="Y8" s="98"/>
      <c r="Z8" s="99"/>
      <c r="AA8" s="487"/>
      <c r="AB8" s="101"/>
      <c r="AC8" s="488"/>
      <c r="AD8" s="489"/>
      <c r="AE8" s="490"/>
      <c r="AF8" s="101"/>
      <c r="AG8" s="488"/>
      <c r="AH8" s="489"/>
      <c r="AI8" s="490"/>
      <c r="AJ8" s="101"/>
      <c r="AK8" s="488"/>
      <c r="AL8" s="489"/>
      <c r="AM8" s="487"/>
      <c r="AN8" s="101"/>
      <c r="AO8" s="488"/>
      <c r="AP8" s="489"/>
      <c r="AQ8" s="105">
        <v>2</v>
      </c>
      <c r="AR8" s="106"/>
      <c r="AS8" s="491" t="s">
        <v>138</v>
      </c>
      <c r="AT8" s="335"/>
      <c r="AU8" s="335"/>
      <c r="AV8" s="335"/>
    </row>
    <row r="9" spans="1:48" s="334" customFormat="1" ht="35.25" customHeight="1">
      <c r="A9" s="313" t="s">
        <v>255</v>
      </c>
      <c r="B9" s="311" t="s">
        <v>242</v>
      </c>
      <c r="C9" s="108" t="s">
        <v>140</v>
      </c>
      <c r="D9" s="109">
        <v>3</v>
      </c>
      <c r="E9" s="109">
        <f t="shared" si="0"/>
        <v>90</v>
      </c>
      <c r="F9" s="109">
        <f t="shared" si="1"/>
        <v>32</v>
      </c>
      <c r="G9" s="492"/>
      <c r="H9" s="109"/>
      <c r="I9" s="492">
        <f>M9*16+Q9*16</f>
        <v>32</v>
      </c>
      <c r="J9" s="109">
        <f t="shared" si="2"/>
        <v>58</v>
      </c>
      <c r="K9" s="111"/>
      <c r="L9" s="112"/>
      <c r="M9" s="113">
        <v>2</v>
      </c>
      <c r="N9" s="114">
        <v>3</v>
      </c>
      <c r="O9" s="111"/>
      <c r="P9" s="112"/>
      <c r="Q9" s="113"/>
      <c r="R9" s="114"/>
      <c r="S9" s="111"/>
      <c r="T9" s="112"/>
      <c r="U9" s="115"/>
      <c r="V9" s="114"/>
      <c r="W9" s="111"/>
      <c r="X9" s="112"/>
      <c r="Y9" s="115"/>
      <c r="Z9" s="114"/>
      <c r="AA9" s="111"/>
      <c r="AB9" s="112"/>
      <c r="AC9" s="115"/>
      <c r="AD9" s="114"/>
      <c r="AE9" s="116"/>
      <c r="AF9" s="112"/>
      <c r="AG9" s="115"/>
      <c r="AH9" s="114"/>
      <c r="AI9" s="116"/>
      <c r="AJ9" s="112"/>
      <c r="AK9" s="115"/>
      <c r="AL9" s="114"/>
      <c r="AM9" s="111"/>
      <c r="AN9" s="112"/>
      <c r="AO9" s="115"/>
      <c r="AP9" s="114"/>
      <c r="AQ9" s="109">
        <v>1</v>
      </c>
      <c r="AR9" s="493"/>
      <c r="AS9" s="109"/>
      <c r="AT9" s="335"/>
      <c r="AU9" s="335"/>
      <c r="AV9" s="335"/>
    </row>
    <row r="10" spans="1:48" s="334" customFormat="1" ht="49.5" customHeight="1">
      <c r="A10" s="313" t="s">
        <v>139</v>
      </c>
      <c r="B10" s="494" t="s">
        <v>288</v>
      </c>
      <c r="C10" s="164" t="s">
        <v>142</v>
      </c>
      <c r="D10" s="234">
        <v>4</v>
      </c>
      <c r="E10" s="234">
        <f t="shared" si="0"/>
        <v>120</v>
      </c>
      <c r="F10" s="234">
        <f t="shared" si="1"/>
        <v>48</v>
      </c>
      <c r="G10" s="495">
        <v>16</v>
      </c>
      <c r="H10" s="235"/>
      <c r="I10" s="495">
        <v>32</v>
      </c>
      <c r="J10" s="234">
        <f t="shared" si="2"/>
        <v>72</v>
      </c>
      <c r="K10" s="242"/>
      <c r="L10" s="240"/>
      <c r="M10" s="241"/>
      <c r="N10" s="239"/>
      <c r="O10" s="242">
        <v>1</v>
      </c>
      <c r="P10" s="240"/>
      <c r="Q10" s="241">
        <v>2</v>
      </c>
      <c r="R10" s="239">
        <v>4</v>
      </c>
      <c r="S10" s="236"/>
      <c r="T10" s="237"/>
      <c r="U10" s="238"/>
      <c r="V10" s="239"/>
      <c r="W10" s="242"/>
      <c r="X10" s="240"/>
      <c r="Y10" s="241"/>
      <c r="Z10" s="239"/>
      <c r="AA10" s="236"/>
      <c r="AB10" s="237"/>
      <c r="AC10" s="243"/>
      <c r="AD10" s="239"/>
      <c r="AE10" s="244"/>
      <c r="AF10" s="237"/>
      <c r="AG10" s="243"/>
      <c r="AH10" s="239"/>
      <c r="AI10" s="244"/>
      <c r="AJ10" s="237"/>
      <c r="AK10" s="243"/>
      <c r="AL10" s="239"/>
      <c r="AM10" s="236"/>
      <c r="AN10" s="237"/>
      <c r="AO10" s="243"/>
      <c r="AP10" s="239"/>
      <c r="AQ10" s="496">
        <v>2</v>
      </c>
      <c r="AR10" s="497"/>
      <c r="AS10" s="491" t="s">
        <v>138</v>
      </c>
      <c r="AT10" s="335"/>
    </row>
    <row r="11" spans="1:48" s="334" customFormat="1" ht="31.5" customHeight="1">
      <c r="A11" s="313" t="s">
        <v>141</v>
      </c>
      <c r="B11" s="498" t="s">
        <v>289</v>
      </c>
      <c r="C11" s="164" t="s">
        <v>142</v>
      </c>
      <c r="D11" s="497">
        <v>2</v>
      </c>
      <c r="E11" s="234">
        <f t="shared" si="0"/>
        <v>60</v>
      </c>
      <c r="F11" s="234">
        <f t="shared" si="1"/>
        <v>24</v>
      </c>
      <c r="G11" s="499">
        <v>16</v>
      </c>
      <c r="H11" s="234"/>
      <c r="I11" s="499">
        <v>8</v>
      </c>
      <c r="J11" s="234">
        <f t="shared" si="2"/>
        <v>36</v>
      </c>
      <c r="K11" s="236"/>
      <c r="L11" s="237"/>
      <c r="M11" s="245"/>
      <c r="N11" s="239"/>
      <c r="O11" s="236">
        <v>1</v>
      </c>
      <c r="P11" s="237"/>
      <c r="Q11" s="245">
        <v>0.5</v>
      </c>
      <c r="R11" s="239">
        <v>2</v>
      </c>
      <c r="S11" s="236"/>
      <c r="T11" s="237"/>
      <c r="U11" s="245"/>
      <c r="V11" s="239"/>
      <c r="W11" s="236"/>
      <c r="X11" s="237"/>
      <c r="Y11" s="245"/>
      <c r="Z11" s="239"/>
      <c r="AA11" s="236"/>
      <c r="AB11" s="237"/>
      <c r="AC11" s="243"/>
      <c r="AD11" s="239"/>
      <c r="AE11" s="244"/>
      <c r="AF11" s="237"/>
      <c r="AG11" s="243"/>
      <c r="AH11" s="239"/>
      <c r="AI11" s="244"/>
      <c r="AJ11" s="237"/>
      <c r="AK11" s="243"/>
      <c r="AL11" s="239"/>
      <c r="AM11" s="236"/>
      <c r="AN11" s="237"/>
      <c r="AO11" s="243"/>
      <c r="AP11" s="239"/>
      <c r="AQ11" s="500">
        <v>2</v>
      </c>
      <c r="AR11" s="497"/>
      <c r="AS11" s="234"/>
      <c r="AT11" s="335"/>
    </row>
    <row r="12" spans="1:48" s="334" customFormat="1" ht="25.5" customHeight="1" thickBot="1">
      <c r="A12" s="314" t="s">
        <v>256</v>
      </c>
      <c r="B12" s="293" t="s">
        <v>243</v>
      </c>
      <c r="C12" s="118" t="s">
        <v>142</v>
      </c>
      <c r="D12" s="119">
        <v>5</v>
      </c>
      <c r="E12" s="109">
        <f t="shared" si="0"/>
        <v>150</v>
      </c>
      <c r="F12" s="109">
        <f t="shared" si="1"/>
        <v>64</v>
      </c>
      <c r="G12" s="492">
        <v>32</v>
      </c>
      <c r="H12" s="109"/>
      <c r="I12" s="492">
        <v>32</v>
      </c>
      <c r="J12" s="109">
        <f t="shared" si="2"/>
        <v>86</v>
      </c>
      <c r="K12" s="111"/>
      <c r="L12" s="112"/>
      <c r="M12" s="115"/>
      <c r="N12" s="114"/>
      <c r="O12" s="111"/>
      <c r="P12" s="112"/>
      <c r="Q12" s="115"/>
      <c r="R12" s="114"/>
      <c r="S12" s="111">
        <v>2</v>
      </c>
      <c r="T12" s="112"/>
      <c r="U12" s="115">
        <v>2</v>
      </c>
      <c r="V12" s="114">
        <v>5</v>
      </c>
      <c r="W12" s="111"/>
      <c r="X12" s="112"/>
      <c r="Y12" s="115"/>
      <c r="Z12" s="114"/>
      <c r="AA12" s="111"/>
      <c r="AB12" s="112"/>
      <c r="AC12" s="115"/>
      <c r="AD12" s="114"/>
      <c r="AE12" s="111"/>
      <c r="AF12" s="112"/>
      <c r="AG12" s="115"/>
      <c r="AH12" s="114"/>
      <c r="AI12" s="116"/>
      <c r="AJ12" s="112"/>
      <c r="AK12" s="115"/>
      <c r="AL12" s="114"/>
      <c r="AM12" s="111"/>
      <c r="AN12" s="112"/>
      <c r="AO12" s="115"/>
      <c r="AP12" s="114"/>
      <c r="AQ12" s="501">
        <v>3</v>
      </c>
      <c r="AR12" s="493"/>
      <c r="AS12" s="109"/>
      <c r="AT12" s="502"/>
      <c r="AU12" s="502"/>
      <c r="AV12" s="502"/>
    </row>
    <row r="13" spans="1:48" s="334" customFormat="1" ht="33.75" customHeight="1" thickBot="1">
      <c r="A13" s="651" t="s">
        <v>143</v>
      </c>
      <c r="B13" s="593"/>
      <c r="C13" s="503"/>
      <c r="D13" s="91">
        <f>N13+R13+V13+Z13+AD13+AH13+AL13+AP13</f>
        <v>2</v>
      </c>
      <c r="E13" s="91">
        <f t="shared" si="0"/>
        <v>60</v>
      </c>
      <c r="F13" s="91"/>
      <c r="G13" s="91"/>
      <c r="H13" s="91"/>
      <c r="I13" s="91"/>
      <c r="J13" s="91"/>
      <c r="K13" s="591">
        <f>1*'[1]Вариативная часть РУП_Бак '!K10:M10</f>
        <v>0</v>
      </c>
      <c r="L13" s="592"/>
      <c r="M13" s="593"/>
      <c r="N13" s="93">
        <f>'[1]Вариативная часть РУП_Бак '!N10</f>
        <v>2</v>
      </c>
      <c r="O13" s="591">
        <f>1*'[1]Вариативная часть РУП_Бак '!O10:Q10</f>
        <v>0</v>
      </c>
      <c r="P13" s="592"/>
      <c r="Q13" s="593"/>
      <c r="R13" s="93">
        <f>'[1]Вариативная часть РУП_Бак '!R10</f>
        <v>0</v>
      </c>
      <c r="S13" s="591">
        <f>1*'[1]Вариативная часть РУП_Бак '!S10:U10</f>
        <v>0</v>
      </c>
      <c r="T13" s="592"/>
      <c r="U13" s="593"/>
      <c r="V13" s="93">
        <f>'[1]Вариативная часть РУП_Бак '!V10</f>
        <v>0</v>
      </c>
      <c r="W13" s="591">
        <f>1*'[1]Вариативная часть РУП_Бак '!W10:Y10</f>
        <v>0</v>
      </c>
      <c r="X13" s="592"/>
      <c r="Y13" s="593"/>
      <c r="Z13" s="93"/>
      <c r="AA13" s="591">
        <f>1*'[1]Вариативная часть РУП_Бак '!AA10:AC10</f>
        <v>0</v>
      </c>
      <c r="AB13" s="592"/>
      <c r="AC13" s="593"/>
      <c r="AD13" s="93">
        <f>1*'[1]Вариативная часть РУП_Бак '!AD10</f>
        <v>0</v>
      </c>
      <c r="AE13" s="591">
        <f>1*'[1]Вариативная часть РУП_Бак '!AE10:AG10</f>
        <v>0</v>
      </c>
      <c r="AF13" s="592"/>
      <c r="AG13" s="593"/>
      <c r="AH13" s="93">
        <f>1*'[1]Вариативная часть РУП_Бак '!AH10</f>
        <v>0</v>
      </c>
      <c r="AI13" s="591">
        <f>1*'[1]Вариативная часть РУП_Бак '!AI10:AK10</f>
        <v>0</v>
      </c>
      <c r="AJ13" s="592"/>
      <c r="AK13" s="593"/>
      <c r="AL13" s="93">
        <f>1*'[1]Вариативная часть РУП_Бак '!AL10</f>
        <v>0</v>
      </c>
      <c r="AM13" s="591">
        <f>1*'[1]Вариативная часть РУП_Бак '!AM10:AO10</f>
        <v>0</v>
      </c>
      <c r="AN13" s="592"/>
      <c r="AO13" s="593"/>
      <c r="AP13" s="93">
        <f>1*'[1]Вариативная часть РУП_Бак '!AP10</f>
        <v>0</v>
      </c>
      <c r="AQ13" s="91"/>
      <c r="AR13" s="340"/>
      <c r="AS13" s="91"/>
      <c r="AT13" s="335"/>
      <c r="AU13" s="335"/>
      <c r="AV13" s="335"/>
    </row>
    <row r="14" spans="1:48" s="334" customFormat="1" ht="46.5" customHeight="1" thickBot="1">
      <c r="A14" s="504"/>
      <c r="B14" s="121" t="s">
        <v>144</v>
      </c>
      <c r="C14" s="93"/>
      <c r="D14" s="341">
        <f t="shared" ref="D14:E14" si="3">D7+D13</f>
        <v>20</v>
      </c>
      <c r="E14" s="341">
        <f t="shared" si="3"/>
        <v>600</v>
      </c>
      <c r="F14" s="93">
        <f t="shared" ref="F14:J14" si="4">SUM(F8:F13)</f>
        <v>216</v>
      </c>
      <c r="G14" s="93">
        <f t="shared" si="4"/>
        <v>64</v>
      </c>
      <c r="H14" s="93">
        <f t="shared" si="4"/>
        <v>0</v>
      </c>
      <c r="I14" s="93">
        <f t="shared" si="4"/>
        <v>152</v>
      </c>
      <c r="J14" s="93">
        <f t="shared" si="4"/>
        <v>324</v>
      </c>
      <c r="K14" s="594">
        <f>K7+K13</f>
        <v>2</v>
      </c>
      <c r="L14" s="592"/>
      <c r="M14" s="593"/>
      <c r="N14" s="93">
        <f t="shared" ref="N14:O14" si="5">N7+N13</f>
        <v>5</v>
      </c>
      <c r="O14" s="594">
        <f t="shared" si="5"/>
        <v>7.5</v>
      </c>
      <c r="P14" s="592"/>
      <c r="Q14" s="593"/>
      <c r="R14" s="93">
        <f t="shared" ref="R14:S14" si="6">R7+R13</f>
        <v>10</v>
      </c>
      <c r="S14" s="594">
        <f t="shared" si="6"/>
        <v>4</v>
      </c>
      <c r="T14" s="592"/>
      <c r="U14" s="593"/>
      <c r="V14" s="93">
        <f t="shared" ref="V14:W14" si="7">V7+V13</f>
        <v>5</v>
      </c>
      <c r="W14" s="594">
        <f t="shared" si="7"/>
        <v>0</v>
      </c>
      <c r="X14" s="592"/>
      <c r="Y14" s="593"/>
      <c r="Z14" s="93">
        <f t="shared" ref="Z14:AA14" si="8">Z7+Z13</f>
        <v>0</v>
      </c>
      <c r="AA14" s="594">
        <f t="shared" si="8"/>
        <v>0</v>
      </c>
      <c r="AB14" s="592"/>
      <c r="AC14" s="593"/>
      <c r="AD14" s="93">
        <f t="shared" ref="AD14:AE14" si="9">AD7+AD13</f>
        <v>0</v>
      </c>
      <c r="AE14" s="594">
        <f t="shared" si="9"/>
        <v>0</v>
      </c>
      <c r="AF14" s="592"/>
      <c r="AG14" s="593"/>
      <c r="AH14" s="93">
        <f t="shared" ref="AH14:AI14" si="10">AH7+AH13</f>
        <v>0</v>
      </c>
      <c r="AI14" s="594">
        <f t="shared" si="10"/>
        <v>0</v>
      </c>
      <c r="AJ14" s="592"/>
      <c r="AK14" s="593"/>
      <c r="AL14" s="93">
        <f t="shared" ref="AL14:AM14" si="11">AL7+AL13</f>
        <v>0</v>
      </c>
      <c r="AM14" s="594">
        <f t="shared" si="11"/>
        <v>0</v>
      </c>
      <c r="AN14" s="592"/>
      <c r="AO14" s="593"/>
      <c r="AP14" s="93">
        <f>AP7+AP13</f>
        <v>0</v>
      </c>
      <c r="AQ14" s="505"/>
      <c r="AR14" s="505"/>
      <c r="AS14" s="93"/>
      <c r="AT14" s="485"/>
      <c r="AU14" s="485"/>
      <c r="AV14" s="485"/>
    </row>
    <row r="15" spans="1:48" ht="21.75" customHeight="1" thickBot="1">
      <c r="A15" s="123" t="s">
        <v>145</v>
      </c>
      <c r="B15" s="649" t="s">
        <v>146</v>
      </c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  <c r="AK15" s="600"/>
      <c r="AL15" s="600"/>
      <c r="AM15" s="600"/>
      <c r="AN15" s="600"/>
      <c r="AO15" s="600"/>
      <c r="AP15" s="600"/>
      <c r="AQ15" s="600"/>
      <c r="AR15" s="600"/>
      <c r="AS15" s="601"/>
      <c r="AT15" s="124"/>
      <c r="AU15" s="124"/>
      <c r="AV15" s="124"/>
    </row>
    <row r="16" spans="1:48" ht="21.75" customHeight="1" thickBot="1">
      <c r="A16" s="604" t="s">
        <v>135</v>
      </c>
      <c r="B16" s="601"/>
      <c r="C16" s="91"/>
      <c r="D16" s="91">
        <f>SUM(D17:D19)</f>
        <v>15</v>
      </c>
      <c r="E16" s="91">
        <f t="shared" ref="E16:E21" si="12">D16*30</f>
        <v>450</v>
      </c>
      <c r="F16" s="92"/>
      <c r="G16" s="91"/>
      <c r="H16" s="91"/>
      <c r="I16" s="91"/>
      <c r="J16" s="125"/>
      <c r="K16" s="591">
        <f>SUM(K17:M19)</f>
        <v>12</v>
      </c>
      <c r="L16" s="600"/>
      <c r="M16" s="601"/>
      <c r="N16" s="93">
        <f>SUM(N17:N19)</f>
        <v>15</v>
      </c>
      <c r="O16" s="591">
        <f>SUM(O17:Q19)</f>
        <v>0</v>
      </c>
      <c r="P16" s="600"/>
      <c r="Q16" s="601"/>
      <c r="R16" s="93">
        <f>SUM(R17:R19)</f>
        <v>0</v>
      </c>
      <c r="S16" s="591">
        <f>SUM(S17:U19)</f>
        <v>0</v>
      </c>
      <c r="T16" s="600"/>
      <c r="U16" s="601"/>
      <c r="V16" s="93">
        <f>SUM(V17:V19)</f>
        <v>0</v>
      </c>
      <c r="W16" s="591">
        <f>SUM(W17:Y19)</f>
        <v>0</v>
      </c>
      <c r="X16" s="600"/>
      <c r="Y16" s="601"/>
      <c r="Z16" s="93">
        <f>SUM(Z17:Z19)</f>
        <v>0</v>
      </c>
      <c r="AA16" s="591">
        <f>SUM(AA17:AC19)</f>
        <v>0</v>
      </c>
      <c r="AB16" s="600"/>
      <c r="AC16" s="601"/>
      <c r="AD16" s="93">
        <f>SUM(AD17:AD19)</f>
        <v>0</v>
      </c>
      <c r="AE16" s="591">
        <f>SUM(AE17:AG19)</f>
        <v>0</v>
      </c>
      <c r="AF16" s="600"/>
      <c r="AG16" s="601"/>
      <c r="AH16" s="93">
        <f>SUM(AH17:AH19)</f>
        <v>0</v>
      </c>
      <c r="AI16" s="591">
        <f>SUM(AI17:AK19)</f>
        <v>0</v>
      </c>
      <c r="AJ16" s="600"/>
      <c r="AK16" s="601"/>
      <c r="AL16" s="93">
        <f>SUM(AL17:AL19)</f>
        <v>0</v>
      </c>
      <c r="AM16" s="591">
        <f>SUM(AM17:AO19)</f>
        <v>0</v>
      </c>
      <c r="AN16" s="600"/>
      <c r="AO16" s="601"/>
      <c r="AP16" s="93">
        <f>SUM(AP17:AP19)</f>
        <v>0</v>
      </c>
      <c r="AQ16" s="91"/>
      <c r="AR16" s="94"/>
      <c r="AS16" s="91"/>
      <c r="AT16" s="124"/>
      <c r="AU16" s="124"/>
      <c r="AV16" s="124"/>
    </row>
    <row r="17" spans="1:48" ht="33.75" customHeight="1">
      <c r="A17" s="126" t="s">
        <v>147</v>
      </c>
      <c r="B17" s="307" t="s">
        <v>245</v>
      </c>
      <c r="C17" s="127" t="s">
        <v>148</v>
      </c>
      <c r="D17" s="120">
        <v>5</v>
      </c>
      <c r="E17" s="128">
        <f t="shared" si="12"/>
        <v>150</v>
      </c>
      <c r="F17" s="106">
        <f t="shared" ref="F17:F19" si="13">G17+H17+I17</f>
        <v>64</v>
      </c>
      <c r="G17" s="120">
        <v>32</v>
      </c>
      <c r="H17" s="120"/>
      <c r="I17" s="120">
        <v>32</v>
      </c>
      <c r="J17" s="129">
        <f t="shared" ref="J17:J19" si="14">E17-F17</f>
        <v>86</v>
      </c>
      <c r="K17" s="100">
        <v>2</v>
      </c>
      <c r="L17" s="101"/>
      <c r="M17" s="102">
        <v>2</v>
      </c>
      <c r="N17" s="103">
        <v>5</v>
      </c>
      <c r="O17" s="100"/>
      <c r="P17" s="101"/>
      <c r="Q17" s="102"/>
      <c r="R17" s="103"/>
      <c r="S17" s="100"/>
      <c r="T17" s="101"/>
      <c r="U17" s="102"/>
      <c r="V17" s="103"/>
      <c r="W17" s="100"/>
      <c r="X17" s="101"/>
      <c r="Y17" s="102"/>
      <c r="Z17" s="103"/>
      <c r="AA17" s="100"/>
      <c r="AB17" s="101"/>
      <c r="AC17" s="102"/>
      <c r="AD17" s="103"/>
      <c r="AE17" s="104"/>
      <c r="AF17" s="101"/>
      <c r="AG17" s="102"/>
      <c r="AH17" s="103"/>
      <c r="AI17" s="104"/>
      <c r="AJ17" s="101"/>
      <c r="AK17" s="102"/>
      <c r="AL17" s="103"/>
      <c r="AM17" s="100"/>
      <c r="AN17" s="101"/>
      <c r="AO17" s="102"/>
      <c r="AP17" s="103"/>
      <c r="AQ17" s="120">
        <v>1</v>
      </c>
      <c r="AR17" s="106"/>
      <c r="AS17" s="120"/>
      <c r="AT17" s="130"/>
      <c r="AU17" s="130"/>
      <c r="AV17" s="130"/>
    </row>
    <row r="18" spans="1:48" ht="21.75" customHeight="1">
      <c r="A18" s="131" t="s">
        <v>149</v>
      </c>
      <c r="B18" s="308" t="s">
        <v>247</v>
      </c>
      <c r="C18" s="132" t="s">
        <v>150</v>
      </c>
      <c r="D18" s="109">
        <v>5</v>
      </c>
      <c r="E18" s="110">
        <f t="shared" si="12"/>
        <v>150</v>
      </c>
      <c r="F18" s="117">
        <f t="shared" si="13"/>
        <v>64</v>
      </c>
      <c r="G18" s="109">
        <v>32</v>
      </c>
      <c r="H18" s="109">
        <v>16</v>
      </c>
      <c r="I18" s="109">
        <v>16</v>
      </c>
      <c r="J18" s="133">
        <f t="shared" si="14"/>
        <v>86</v>
      </c>
      <c r="K18" s="111">
        <v>2</v>
      </c>
      <c r="L18" s="112">
        <v>1</v>
      </c>
      <c r="M18" s="115">
        <v>1</v>
      </c>
      <c r="N18" s="114">
        <v>5</v>
      </c>
      <c r="O18" s="111"/>
      <c r="P18" s="112"/>
      <c r="Q18" s="115"/>
      <c r="R18" s="114"/>
      <c r="S18" s="104"/>
      <c r="T18" s="100"/>
      <c r="U18" s="129"/>
      <c r="V18" s="103"/>
      <c r="W18" s="100"/>
      <c r="X18" s="100"/>
      <c r="Y18" s="128"/>
      <c r="Z18" s="103"/>
      <c r="AA18" s="100"/>
      <c r="AB18" s="100"/>
      <c r="AC18" s="128"/>
      <c r="AD18" s="103"/>
      <c r="AE18" s="116"/>
      <c r="AF18" s="112"/>
      <c r="AG18" s="115"/>
      <c r="AH18" s="114"/>
      <c r="AI18" s="116"/>
      <c r="AJ18" s="112"/>
      <c r="AK18" s="115"/>
      <c r="AL18" s="114"/>
      <c r="AM18" s="100"/>
      <c r="AN18" s="100"/>
      <c r="AO18" s="128"/>
      <c r="AP18" s="103"/>
      <c r="AQ18" s="120">
        <v>1</v>
      </c>
      <c r="AR18" s="134"/>
      <c r="AS18" s="135"/>
      <c r="AT18" s="130"/>
      <c r="AU18" s="130"/>
      <c r="AV18" s="130"/>
    </row>
    <row r="19" spans="1:48" ht="26.25" customHeight="1" thickBot="1">
      <c r="A19" s="136" t="s">
        <v>151</v>
      </c>
      <c r="B19" s="309" t="s">
        <v>248</v>
      </c>
      <c r="C19" s="137"/>
      <c r="D19" s="138">
        <v>5</v>
      </c>
      <c r="E19" s="139">
        <f t="shared" si="12"/>
        <v>150</v>
      </c>
      <c r="F19" s="140">
        <f t="shared" si="13"/>
        <v>64</v>
      </c>
      <c r="G19" s="138">
        <v>32</v>
      </c>
      <c r="H19" s="138"/>
      <c r="I19" s="138">
        <v>32</v>
      </c>
      <c r="J19" s="141">
        <f t="shared" si="14"/>
        <v>86</v>
      </c>
      <c r="K19" s="142">
        <v>2</v>
      </c>
      <c r="L19" s="143"/>
      <c r="M19" s="144">
        <v>2</v>
      </c>
      <c r="N19" s="145">
        <v>5</v>
      </c>
      <c r="O19" s="142"/>
      <c r="P19" s="143"/>
      <c r="Q19" s="144"/>
      <c r="R19" s="145"/>
      <c r="S19" s="142"/>
      <c r="T19" s="143"/>
      <c r="U19" s="144"/>
      <c r="V19" s="145"/>
      <c r="W19" s="142"/>
      <c r="X19" s="143"/>
      <c r="Y19" s="144"/>
      <c r="Z19" s="145"/>
      <c r="AA19" s="142"/>
      <c r="AB19" s="143"/>
      <c r="AC19" s="144"/>
      <c r="AD19" s="145"/>
      <c r="AE19" s="146"/>
      <c r="AF19" s="143"/>
      <c r="AG19" s="144"/>
      <c r="AH19" s="145"/>
      <c r="AI19" s="146"/>
      <c r="AJ19" s="143"/>
      <c r="AK19" s="144"/>
      <c r="AL19" s="145"/>
      <c r="AM19" s="142"/>
      <c r="AN19" s="143"/>
      <c r="AO19" s="144"/>
      <c r="AP19" s="145"/>
      <c r="AQ19" s="120">
        <v>1</v>
      </c>
      <c r="AR19" s="140"/>
      <c r="AS19" s="138"/>
      <c r="AT19" s="130"/>
      <c r="AU19" s="130"/>
      <c r="AV19" s="130"/>
    </row>
    <row r="20" spans="1:48" ht="45.75" customHeight="1" thickBot="1">
      <c r="A20" s="604" t="s">
        <v>143</v>
      </c>
      <c r="B20" s="601"/>
      <c r="C20" s="147"/>
      <c r="D20" s="91">
        <f>'Вариативная часть РУП_Бак '!D16</f>
        <v>25</v>
      </c>
      <c r="E20" s="91">
        <f t="shared" si="12"/>
        <v>750</v>
      </c>
      <c r="F20" s="92"/>
      <c r="G20" s="91"/>
      <c r="H20" s="91"/>
      <c r="I20" s="91"/>
      <c r="J20" s="92"/>
      <c r="K20" s="591">
        <f>'Вариативная часть РУП_Бак '!K16:M16</f>
        <v>4</v>
      </c>
      <c r="L20" s="600"/>
      <c r="M20" s="601"/>
      <c r="N20" s="93">
        <f>'Вариативная часть РУП_Бак '!N16</f>
        <v>5</v>
      </c>
      <c r="O20" s="591">
        <f>'Вариативная часть РУП_Бак '!O16:Q16</f>
        <v>12</v>
      </c>
      <c r="P20" s="600"/>
      <c r="Q20" s="601"/>
      <c r="R20" s="148">
        <f>'Вариативная часть РУП_Бак '!R16</f>
        <v>15</v>
      </c>
      <c r="S20" s="591">
        <f>'Вариативная часть РУП_Бак '!S16:U16</f>
        <v>4</v>
      </c>
      <c r="T20" s="600"/>
      <c r="U20" s="601"/>
      <c r="V20" s="148">
        <f>'Вариативная часть РУП_Бак '!V16</f>
        <v>5</v>
      </c>
      <c r="W20" s="591">
        <f>'Вариативная часть РУП_Бак '!W16:Y16</f>
        <v>0</v>
      </c>
      <c r="X20" s="600"/>
      <c r="Y20" s="601"/>
      <c r="Z20" s="93">
        <f>'Вариативная часть РУП_Бак '!Z16</f>
        <v>0</v>
      </c>
      <c r="AA20" s="591">
        <f>'Вариативная часть РУП_Бак '!AA16:AC16</f>
        <v>0</v>
      </c>
      <c r="AB20" s="600"/>
      <c r="AC20" s="601"/>
      <c r="AD20" s="93">
        <f>'Вариативная часть РУП_Бак '!AD16</f>
        <v>0</v>
      </c>
      <c r="AE20" s="591">
        <f>'Вариативная часть РУП_Бак '!AE16:AG16</f>
        <v>0</v>
      </c>
      <c r="AF20" s="600"/>
      <c r="AG20" s="601"/>
      <c r="AH20" s="93">
        <f>'Вариативная часть РУП_Бак '!AH16</f>
        <v>0</v>
      </c>
      <c r="AI20" s="591">
        <f>'Вариативная часть РУП_Бак '!AI16:AK16</f>
        <v>0</v>
      </c>
      <c r="AJ20" s="600"/>
      <c r="AK20" s="601"/>
      <c r="AL20" s="93">
        <f>'Вариативная часть РУП_Бак '!AL16</f>
        <v>0</v>
      </c>
      <c r="AM20" s="591">
        <f>'Вариативная часть РУП_Бак '!AM16:AO16</f>
        <v>0</v>
      </c>
      <c r="AN20" s="600"/>
      <c r="AO20" s="601"/>
      <c r="AP20" s="93">
        <f>'Вариативная часть РУП_Бак '!AP16</f>
        <v>0</v>
      </c>
      <c r="AQ20" s="91"/>
      <c r="AR20" s="94"/>
      <c r="AS20" s="91"/>
      <c r="AT20" s="130"/>
      <c r="AU20" s="130"/>
      <c r="AV20" s="130"/>
    </row>
    <row r="21" spans="1:48" ht="42.75" customHeight="1">
      <c r="A21" s="149"/>
      <c r="B21" s="150" t="s">
        <v>152</v>
      </c>
      <c r="C21" s="93"/>
      <c r="D21" s="122">
        <f>D16+D20</f>
        <v>40</v>
      </c>
      <c r="E21" s="151">
        <f t="shared" si="12"/>
        <v>1200</v>
      </c>
      <c r="F21" s="152"/>
      <c r="G21" s="148"/>
      <c r="H21" s="148"/>
      <c r="I21" s="148"/>
      <c r="J21" s="153"/>
      <c r="K21" s="599">
        <f>K16+K20</f>
        <v>16</v>
      </c>
      <c r="L21" s="600"/>
      <c r="M21" s="601"/>
      <c r="N21" s="122">
        <f t="shared" ref="N21:O21" si="15">N16+N20</f>
        <v>20</v>
      </c>
      <c r="O21" s="599">
        <f t="shared" si="15"/>
        <v>12</v>
      </c>
      <c r="P21" s="600"/>
      <c r="Q21" s="601"/>
      <c r="R21" s="152">
        <f t="shared" ref="R21:S21" si="16">R16+R20</f>
        <v>15</v>
      </c>
      <c r="S21" s="599">
        <f t="shared" si="16"/>
        <v>4</v>
      </c>
      <c r="T21" s="600"/>
      <c r="U21" s="601"/>
      <c r="V21" s="152">
        <f t="shared" ref="V21:W21" si="17">V16+V20</f>
        <v>5</v>
      </c>
      <c r="W21" s="599">
        <f t="shared" si="17"/>
        <v>0</v>
      </c>
      <c r="X21" s="600"/>
      <c r="Y21" s="601"/>
      <c r="Z21" s="122">
        <f t="shared" ref="Z21:AA21" si="18">Z16+Z20</f>
        <v>0</v>
      </c>
      <c r="AA21" s="599">
        <f t="shared" si="18"/>
        <v>0</v>
      </c>
      <c r="AB21" s="600"/>
      <c r="AC21" s="601"/>
      <c r="AD21" s="122">
        <f t="shared" ref="AD21:AE21" si="19">AD16+AD20</f>
        <v>0</v>
      </c>
      <c r="AE21" s="599">
        <f t="shared" si="19"/>
        <v>0</v>
      </c>
      <c r="AF21" s="600"/>
      <c r="AG21" s="601"/>
      <c r="AH21" s="122">
        <f t="shared" ref="AH21:AI21" si="20">AH16+AH20</f>
        <v>0</v>
      </c>
      <c r="AI21" s="599">
        <f t="shared" si="20"/>
        <v>0</v>
      </c>
      <c r="AJ21" s="600"/>
      <c r="AK21" s="601"/>
      <c r="AL21" s="122">
        <f t="shared" ref="AL21:AM21" si="21">AL16+AL20</f>
        <v>0</v>
      </c>
      <c r="AM21" s="599">
        <f t="shared" si="21"/>
        <v>0</v>
      </c>
      <c r="AN21" s="600"/>
      <c r="AO21" s="601"/>
      <c r="AP21" s="122">
        <f>AP16+AP20</f>
        <v>0</v>
      </c>
      <c r="AQ21" s="122"/>
      <c r="AR21" s="122"/>
      <c r="AS21" s="93"/>
      <c r="AT21" s="124"/>
      <c r="AU21" s="124"/>
      <c r="AV21" s="124"/>
    </row>
    <row r="22" spans="1:48" ht="23.25" customHeight="1">
      <c r="A22" s="89" t="s">
        <v>153</v>
      </c>
      <c r="B22" s="649" t="s">
        <v>154</v>
      </c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0"/>
      <c r="AG22" s="600"/>
      <c r="AH22" s="600"/>
      <c r="AI22" s="600"/>
      <c r="AJ22" s="600"/>
      <c r="AK22" s="600"/>
      <c r="AL22" s="600"/>
      <c r="AM22" s="600"/>
      <c r="AN22" s="600"/>
      <c r="AO22" s="600"/>
      <c r="AP22" s="600"/>
      <c r="AQ22" s="600"/>
      <c r="AR22" s="600"/>
      <c r="AS22" s="601"/>
      <c r="AT22" s="90"/>
      <c r="AU22" s="90"/>
      <c r="AV22" s="90"/>
    </row>
    <row r="23" spans="1:48" ht="21.75" customHeight="1">
      <c r="A23" s="604" t="s">
        <v>135</v>
      </c>
      <c r="B23" s="601"/>
      <c r="C23" s="91"/>
      <c r="D23" s="154">
        <f>SUM(D24:D29)</f>
        <v>30</v>
      </c>
      <c r="E23" s="91">
        <f t="shared" ref="E23:E29" si="22">D23*30</f>
        <v>900</v>
      </c>
      <c r="F23" s="91"/>
      <c r="G23" s="92"/>
      <c r="H23" s="91"/>
      <c r="I23" s="91"/>
      <c r="J23" s="91"/>
      <c r="K23" s="591">
        <f>SUM(K24:M29)</f>
        <v>0</v>
      </c>
      <c r="L23" s="600"/>
      <c r="M23" s="601"/>
      <c r="N23" s="93">
        <f>SUM(N24:N29)</f>
        <v>0</v>
      </c>
      <c r="O23" s="591">
        <f>SUM(O24:Q29)</f>
        <v>0</v>
      </c>
      <c r="P23" s="600"/>
      <c r="Q23" s="601"/>
      <c r="R23" s="148">
        <f>SUM(R24:R29)</f>
        <v>0</v>
      </c>
      <c r="S23" s="591">
        <f>SUM(S24:U29)</f>
        <v>4</v>
      </c>
      <c r="T23" s="600"/>
      <c r="U23" s="601"/>
      <c r="V23" s="93">
        <f>SUM(V24:V29)</f>
        <v>5</v>
      </c>
      <c r="W23" s="591">
        <f>SUM(W24:Y29)</f>
        <v>12</v>
      </c>
      <c r="X23" s="600"/>
      <c r="Y23" s="601"/>
      <c r="Z23" s="148">
        <f>SUM(Z24:Z29)</f>
        <v>15</v>
      </c>
      <c r="AA23" s="591">
        <f>SUM(AA24:AC29)</f>
        <v>4</v>
      </c>
      <c r="AB23" s="600"/>
      <c r="AC23" s="601"/>
      <c r="AD23" s="93">
        <f>SUM(AD24:AD29)</f>
        <v>5</v>
      </c>
      <c r="AE23" s="591">
        <f>SUM(AE24:AG29)</f>
        <v>4</v>
      </c>
      <c r="AF23" s="600"/>
      <c r="AG23" s="601"/>
      <c r="AH23" s="93">
        <f>SUM(AH24:AH29)</f>
        <v>5</v>
      </c>
      <c r="AI23" s="591">
        <f>SUM(AI24:AK29)</f>
        <v>0</v>
      </c>
      <c r="AJ23" s="600"/>
      <c r="AK23" s="601"/>
      <c r="AL23" s="93">
        <f>SUM(AL24:AL29)</f>
        <v>0</v>
      </c>
      <c r="AM23" s="591">
        <f>SUM(AM24:AO29)</f>
        <v>0</v>
      </c>
      <c r="AN23" s="600"/>
      <c r="AO23" s="601"/>
      <c r="AP23" s="93">
        <f>SUM(AP24:AP29)</f>
        <v>0</v>
      </c>
      <c r="AQ23" s="91"/>
      <c r="AR23" s="94"/>
      <c r="AS23" s="91"/>
      <c r="AT23" s="90"/>
      <c r="AU23" s="90"/>
      <c r="AV23" s="90"/>
    </row>
    <row r="24" spans="1:48" ht="62.25" customHeight="1">
      <c r="A24" s="155" t="s">
        <v>155</v>
      </c>
      <c r="B24" s="306" t="s">
        <v>251</v>
      </c>
      <c r="C24" s="156" t="s">
        <v>156</v>
      </c>
      <c r="D24" s="106">
        <v>5</v>
      </c>
      <c r="E24" s="120">
        <f t="shared" si="22"/>
        <v>150</v>
      </c>
      <c r="F24" s="120">
        <f t="shared" ref="F24:F29" si="23">G24+H24+I24</f>
        <v>64</v>
      </c>
      <c r="G24" s="128">
        <v>16</v>
      </c>
      <c r="H24" s="120"/>
      <c r="I24" s="128">
        <v>48</v>
      </c>
      <c r="J24" s="120">
        <f t="shared" ref="J24:J29" si="24">E24-F24</f>
        <v>86</v>
      </c>
      <c r="K24" s="100"/>
      <c r="L24" s="101"/>
      <c r="M24" s="102"/>
      <c r="N24" s="103"/>
      <c r="O24" s="100"/>
      <c r="P24" s="101"/>
      <c r="Q24" s="102"/>
      <c r="R24" s="157"/>
      <c r="S24" s="100"/>
      <c r="T24" s="101"/>
      <c r="U24" s="102"/>
      <c r="V24" s="103"/>
      <c r="W24" s="100">
        <v>1</v>
      </c>
      <c r="X24" s="101"/>
      <c r="Y24" s="102">
        <v>3</v>
      </c>
      <c r="Z24" s="157">
        <v>5</v>
      </c>
      <c r="AA24" s="100"/>
      <c r="AB24" s="101"/>
      <c r="AC24" s="102"/>
      <c r="AD24" s="103"/>
      <c r="AE24" s="104"/>
      <c r="AF24" s="101"/>
      <c r="AG24" s="102"/>
      <c r="AH24" s="103"/>
      <c r="AI24" s="104"/>
      <c r="AJ24" s="101"/>
      <c r="AK24" s="102"/>
      <c r="AL24" s="103"/>
      <c r="AM24" s="100"/>
      <c r="AN24" s="101"/>
      <c r="AO24" s="102"/>
      <c r="AP24" s="103"/>
      <c r="AQ24" s="120">
        <v>4</v>
      </c>
      <c r="AR24" s="106"/>
      <c r="AS24" s="120"/>
      <c r="AT24" s="107"/>
      <c r="AU24" s="107"/>
      <c r="AV24" s="107"/>
    </row>
    <row r="25" spans="1:48" s="374" customFormat="1" ht="42.75" customHeight="1">
      <c r="A25" s="354" t="s">
        <v>157</v>
      </c>
      <c r="B25" s="355" t="s">
        <v>266</v>
      </c>
      <c r="C25" s="356" t="s">
        <v>264</v>
      </c>
      <c r="D25" s="357">
        <v>5</v>
      </c>
      <c r="E25" s="358">
        <f t="shared" si="22"/>
        <v>150</v>
      </c>
      <c r="F25" s="358">
        <f t="shared" si="23"/>
        <v>64</v>
      </c>
      <c r="G25" s="359">
        <v>32</v>
      </c>
      <c r="H25" s="358"/>
      <c r="I25" s="359">
        <v>32</v>
      </c>
      <c r="J25" s="358">
        <f t="shared" si="24"/>
        <v>86</v>
      </c>
      <c r="K25" s="360"/>
      <c r="L25" s="361"/>
      <c r="M25" s="362"/>
      <c r="N25" s="363"/>
      <c r="O25" s="364"/>
      <c r="P25" s="361"/>
      <c r="Q25" s="365"/>
      <c r="R25" s="366"/>
      <c r="S25" s="367"/>
      <c r="T25" s="368"/>
      <c r="U25" s="365"/>
      <c r="V25" s="369"/>
      <c r="W25" s="367">
        <v>2</v>
      </c>
      <c r="X25" s="361"/>
      <c r="Y25" s="365">
        <v>2</v>
      </c>
      <c r="Z25" s="370">
        <v>5</v>
      </c>
      <c r="AA25" s="367"/>
      <c r="AB25" s="361"/>
      <c r="AC25" s="365"/>
      <c r="AD25" s="370"/>
      <c r="AE25" s="360"/>
      <c r="AF25" s="361"/>
      <c r="AG25" s="371"/>
      <c r="AH25" s="370"/>
      <c r="AI25" s="360"/>
      <c r="AJ25" s="361"/>
      <c r="AK25" s="365"/>
      <c r="AL25" s="370"/>
      <c r="AM25" s="367"/>
      <c r="AN25" s="368"/>
      <c r="AO25" s="365"/>
      <c r="AP25" s="369"/>
      <c r="AQ25" s="372">
        <v>4</v>
      </c>
      <c r="AR25" s="373"/>
      <c r="AS25" s="358"/>
    </row>
    <row r="26" spans="1:48" s="389" customFormat="1" ht="41.25" customHeight="1">
      <c r="A26" s="354" t="s">
        <v>158</v>
      </c>
      <c r="B26" s="375" t="s">
        <v>267</v>
      </c>
      <c r="C26" s="376" t="s">
        <v>263</v>
      </c>
      <c r="D26" s="377">
        <v>5</v>
      </c>
      <c r="E26" s="378">
        <f t="shared" si="22"/>
        <v>150</v>
      </c>
      <c r="F26" s="378">
        <f t="shared" si="23"/>
        <v>64</v>
      </c>
      <c r="G26" s="359">
        <v>32</v>
      </c>
      <c r="H26" s="358"/>
      <c r="I26" s="359">
        <v>32</v>
      </c>
      <c r="J26" s="378">
        <f t="shared" si="24"/>
        <v>86</v>
      </c>
      <c r="K26" s="379"/>
      <c r="L26" s="380"/>
      <c r="M26" s="381"/>
      <c r="N26" s="369"/>
      <c r="O26" s="382"/>
      <c r="P26" s="383"/>
      <c r="Q26" s="384"/>
      <c r="R26" s="385"/>
      <c r="S26" s="379"/>
      <c r="T26" s="380"/>
      <c r="U26" s="381"/>
      <c r="V26" s="369"/>
      <c r="W26" s="367">
        <v>2</v>
      </c>
      <c r="X26" s="361"/>
      <c r="Y26" s="365">
        <v>2</v>
      </c>
      <c r="Z26" s="370">
        <v>5</v>
      </c>
      <c r="AA26" s="382"/>
      <c r="AB26" s="383"/>
      <c r="AC26" s="384"/>
      <c r="AD26" s="369"/>
      <c r="AE26" s="386"/>
      <c r="AF26" s="368"/>
      <c r="AG26" s="365"/>
      <c r="AH26" s="369"/>
      <c r="AI26" s="386"/>
      <c r="AJ26" s="368"/>
      <c r="AK26" s="365"/>
      <c r="AL26" s="369"/>
      <c r="AM26" s="367"/>
      <c r="AN26" s="368"/>
      <c r="AO26" s="365"/>
      <c r="AP26" s="369"/>
      <c r="AQ26" s="378">
        <v>4</v>
      </c>
      <c r="AR26" s="387"/>
      <c r="AS26" s="388"/>
    </row>
    <row r="27" spans="1:48" s="418" customFormat="1" ht="26.25" customHeight="1">
      <c r="A27" s="354" t="s">
        <v>159</v>
      </c>
      <c r="B27" s="390" t="s">
        <v>268</v>
      </c>
      <c r="C27" s="391" t="s">
        <v>269</v>
      </c>
      <c r="D27" s="392">
        <v>5</v>
      </c>
      <c r="E27" s="391">
        <f t="shared" si="22"/>
        <v>150</v>
      </c>
      <c r="F27" s="393">
        <f t="shared" si="23"/>
        <v>64</v>
      </c>
      <c r="G27" s="394">
        <v>32</v>
      </c>
      <c r="H27" s="394">
        <v>16</v>
      </c>
      <c r="I27" s="394">
        <v>16</v>
      </c>
      <c r="J27" s="395">
        <f t="shared" si="24"/>
        <v>86</v>
      </c>
      <c r="K27" s="396"/>
      <c r="L27" s="397"/>
      <c r="M27" s="398"/>
      <c r="N27" s="399"/>
      <c r="O27" s="400"/>
      <c r="P27" s="401"/>
      <c r="Q27" s="402"/>
      <c r="R27" s="403"/>
      <c r="S27" s="406">
        <v>2</v>
      </c>
      <c r="T27" s="407">
        <v>1</v>
      </c>
      <c r="U27" s="408">
        <v>1</v>
      </c>
      <c r="V27" s="409">
        <v>5</v>
      </c>
      <c r="W27" s="406"/>
      <c r="X27" s="407"/>
      <c r="Y27" s="408"/>
      <c r="Z27" s="409"/>
      <c r="AA27" s="404"/>
      <c r="AB27" s="397"/>
      <c r="AC27" s="405"/>
      <c r="AD27" s="399"/>
      <c r="AE27" s="397"/>
      <c r="AF27" s="397"/>
      <c r="AG27" s="405"/>
      <c r="AH27" s="409"/>
      <c r="AI27" s="410"/>
      <c r="AJ27" s="394"/>
      <c r="AK27" s="395"/>
      <c r="AL27" s="411"/>
      <c r="AM27" s="404"/>
      <c r="AN27" s="404"/>
      <c r="AO27" s="412"/>
      <c r="AP27" s="413"/>
      <c r="AQ27" s="414">
        <v>3</v>
      </c>
      <c r="AR27" s="415"/>
      <c r="AS27" s="416"/>
      <c r="AT27" s="417"/>
    </row>
    <row r="28" spans="1:48" ht="62.25" customHeight="1">
      <c r="A28" s="155" t="s">
        <v>160</v>
      </c>
      <c r="B28" s="306" t="s">
        <v>252</v>
      </c>
      <c r="C28" s="158" t="s">
        <v>161</v>
      </c>
      <c r="D28" s="159">
        <v>5</v>
      </c>
      <c r="E28" s="120">
        <f t="shared" si="22"/>
        <v>150</v>
      </c>
      <c r="F28" s="120">
        <f t="shared" si="23"/>
        <v>64</v>
      </c>
      <c r="G28" s="165">
        <v>32</v>
      </c>
      <c r="H28" s="166">
        <v>16</v>
      </c>
      <c r="I28" s="165">
        <v>16</v>
      </c>
      <c r="J28" s="120">
        <f t="shared" si="24"/>
        <v>86</v>
      </c>
      <c r="K28" s="167"/>
      <c r="L28" s="168"/>
      <c r="M28" s="169"/>
      <c r="N28" s="103"/>
      <c r="O28" s="167"/>
      <c r="P28" s="168"/>
      <c r="Q28" s="169"/>
      <c r="R28" s="157"/>
      <c r="S28" s="167"/>
      <c r="T28" s="168"/>
      <c r="U28" s="169"/>
      <c r="V28" s="103"/>
      <c r="W28" s="167"/>
      <c r="X28" s="168"/>
      <c r="Y28" s="169"/>
      <c r="Z28" s="103"/>
      <c r="AA28" s="160">
        <v>2</v>
      </c>
      <c r="AB28" s="161">
        <v>1</v>
      </c>
      <c r="AC28" s="162">
        <v>1</v>
      </c>
      <c r="AD28" s="114">
        <v>5</v>
      </c>
      <c r="AE28" s="170"/>
      <c r="AF28" s="161"/>
      <c r="AG28" s="162"/>
      <c r="AH28" s="114"/>
      <c r="AI28" s="170"/>
      <c r="AJ28" s="161"/>
      <c r="AK28" s="162"/>
      <c r="AL28" s="114"/>
      <c r="AM28" s="160"/>
      <c r="AN28" s="161"/>
      <c r="AO28" s="162"/>
      <c r="AP28" s="114"/>
      <c r="AQ28" s="166">
        <v>5</v>
      </c>
      <c r="AR28" s="159"/>
      <c r="AS28" s="171"/>
      <c r="AT28" s="172"/>
      <c r="AU28" s="172"/>
      <c r="AV28" s="172"/>
    </row>
    <row r="29" spans="1:48" ht="62.25" customHeight="1">
      <c r="A29" s="155" t="s">
        <v>162</v>
      </c>
      <c r="B29" s="306" t="s">
        <v>253</v>
      </c>
      <c r="C29" s="158" t="s">
        <v>163</v>
      </c>
      <c r="D29" s="173">
        <v>5</v>
      </c>
      <c r="E29" s="120">
        <f t="shared" si="22"/>
        <v>150</v>
      </c>
      <c r="F29" s="120">
        <f t="shared" si="23"/>
        <v>64</v>
      </c>
      <c r="G29" s="173">
        <v>32</v>
      </c>
      <c r="H29" s="171"/>
      <c r="I29" s="173">
        <v>32</v>
      </c>
      <c r="J29" s="120">
        <f t="shared" si="24"/>
        <v>86</v>
      </c>
      <c r="K29" s="160"/>
      <c r="L29" s="161"/>
      <c r="M29" s="162"/>
      <c r="N29" s="114"/>
      <c r="O29" s="160"/>
      <c r="P29" s="161"/>
      <c r="Q29" s="162"/>
      <c r="R29" s="163"/>
      <c r="S29" s="160"/>
      <c r="T29" s="161"/>
      <c r="U29" s="162"/>
      <c r="V29" s="114"/>
      <c r="W29" s="160"/>
      <c r="X29" s="161"/>
      <c r="Y29" s="162"/>
      <c r="Z29" s="114"/>
      <c r="AA29" s="160"/>
      <c r="AB29" s="161"/>
      <c r="AC29" s="162"/>
      <c r="AD29" s="114"/>
      <c r="AE29" s="160">
        <v>2</v>
      </c>
      <c r="AF29" s="161"/>
      <c r="AG29" s="162">
        <v>2</v>
      </c>
      <c r="AH29" s="114">
        <v>5</v>
      </c>
      <c r="AI29" s="170"/>
      <c r="AJ29" s="161"/>
      <c r="AK29" s="162"/>
      <c r="AL29" s="114"/>
      <c r="AM29" s="160"/>
      <c r="AN29" s="161"/>
      <c r="AO29" s="162"/>
      <c r="AP29" s="114"/>
      <c r="AQ29" s="166">
        <v>6</v>
      </c>
      <c r="AR29" s="159"/>
      <c r="AS29" s="171"/>
      <c r="AT29" s="172"/>
      <c r="AU29" s="172"/>
      <c r="AV29" s="172"/>
    </row>
    <row r="30" spans="1:48" ht="47.25" customHeight="1">
      <c r="A30" s="604" t="s">
        <v>143</v>
      </c>
      <c r="B30" s="601"/>
      <c r="C30" s="147"/>
      <c r="D30" s="91">
        <f>1*'Вариативная часть РУП_Бак '!D28</f>
        <v>110</v>
      </c>
      <c r="E30" s="91">
        <f>1*'Вариативная часть РУП_Бак '!E28</f>
        <v>3150</v>
      </c>
      <c r="F30" s="91"/>
      <c r="G30" s="91"/>
      <c r="H30" s="91"/>
      <c r="I30" s="91"/>
      <c r="J30" s="91"/>
      <c r="K30" s="591">
        <f>1*'Вариативная часть РУП_Бак '!K28:M28</f>
        <v>4</v>
      </c>
      <c r="L30" s="600"/>
      <c r="M30" s="601"/>
      <c r="N30" s="93">
        <f>1*'Вариативная часть РУП_Бак '!N28</f>
        <v>5</v>
      </c>
      <c r="O30" s="591">
        <f>1*'Вариативная часть РУП_Бак '!O28:Q28</f>
        <v>4</v>
      </c>
      <c r="P30" s="600"/>
      <c r="Q30" s="601"/>
      <c r="R30" s="148">
        <f>1*'Вариативная часть РУП_Бак '!R28</f>
        <v>5</v>
      </c>
      <c r="S30" s="591">
        <f>1*'Вариативная часть РУП_Бак '!S28:U28</f>
        <v>12</v>
      </c>
      <c r="T30" s="600"/>
      <c r="U30" s="601"/>
      <c r="V30" s="93">
        <f>1*'Вариативная часть РУП_Бак '!V28</f>
        <v>15</v>
      </c>
      <c r="W30" s="591">
        <f>1*'Вариативная часть РУП_Бак '!W28:Y28</f>
        <v>8</v>
      </c>
      <c r="X30" s="600"/>
      <c r="Y30" s="601"/>
      <c r="Z30" s="93">
        <f>1*'Вариативная часть РУП_Бак '!Z28</f>
        <v>10</v>
      </c>
      <c r="AA30" s="591">
        <f>1*'Вариативная часть РУП_Бак '!AA28:AC28</f>
        <v>16</v>
      </c>
      <c r="AB30" s="600"/>
      <c r="AC30" s="601"/>
      <c r="AD30" s="93">
        <f>1*'Вариативная часть РУП_Бак '!AD28</f>
        <v>25</v>
      </c>
      <c r="AE30" s="591">
        <f>1*'Вариативная часть РУП_Бак '!AE28:AG28</f>
        <v>12</v>
      </c>
      <c r="AF30" s="600"/>
      <c r="AG30" s="601"/>
      <c r="AH30" s="93">
        <f>1*'Вариативная часть РУП_Бак '!AH28</f>
        <v>20</v>
      </c>
      <c r="AI30" s="591">
        <f>1*'Вариативная часть РУП_Бак '!AI28:AK28</f>
        <v>4</v>
      </c>
      <c r="AJ30" s="600"/>
      <c r="AK30" s="601"/>
      <c r="AL30" s="93">
        <f>1*'Вариативная часть РУП_Бак '!AL28</f>
        <v>30</v>
      </c>
      <c r="AM30" s="591">
        <f>1*'Вариативная часть РУП_Бак '!AM28:AO28</f>
        <v>0</v>
      </c>
      <c r="AN30" s="600"/>
      <c r="AO30" s="601"/>
      <c r="AP30" s="93">
        <f>1*'Вариативная часть РУП_Бак '!AP28</f>
        <v>0</v>
      </c>
      <c r="AQ30" s="91"/>
      <c r="AR30" s="94"/>
      <c r="AS30" s="91"/>
      <c r="AT30" s="130"/>
      <c r="AU30" s="130"/>
      <c r="AV30" s="130"/>
    </row>
    <row r="31" spans="1:48" ht="45.75" customHeight="1">
      <c r="A31" s="149"/>
      <c r="B31" s="150" t="s">
        <v>164</v>
      </c>
      <c r="C31" s="93"/>
      <c r="D31" s="122">
        <f>D30+D23</f>
        <v>140</v>
      </c>
      <c r="E31" s="93">
        <f>D31*30</f>
        <v>4200</v>
      </c>
      <c r="F31" s="93"/>
      <c r="G31" s="93"/>
      <c r="H31" s="93"/>
      <c r="I31" s="93"/>
      <c r="J31" s="93"/>
      <c r="K31" s="599">
        <f>SUM(K24:M30)</f>
        <v>4</v>
      </c>
      <c r="L31" s="600"/>
      <c r="M31" s="601"/>
      <c r="N31" s="122">
        <f>SUM(N24:N30)</f>
        <v>5</v>
      </c>
      <c r="O31" s="599">
        <f>SUM(O24:Q30)</f>
        <v>4</v>
      </c>
      <c r="P31" s="600"/>
      <c r="Q31" s="601"/>
      <c r="R31" s="152">
        <f>SUM(R24:R30)</f>
        <v>5</v>
      </c>
      <c r="S31" s="599">
        <f>SUM(S24:U30)</f>
        <v>16</v>
      </c>
      <c r="T31" s="600"/>
      <c r="U31" s="601"/>
      <c r="V31" s="122">
        <f>SUM(V24:V30)</f>
        <v>20</v>
      </c>
      <c r="W31" s="599">
        <f>SUM(W24:Y30)</f>
        <v>20</v>
      </c>
      <c r="X31" s="600"/>
      <c r="Y31" s="601"/>
      <c r="Z31" s="152">
        <f>SUM(Z24:Z30)</f>
        <v>25</v>
      </c>
      <c r="AA31" s="599">
        <f>SUM(AA24:AC30)</f>
        <v>20</v>
      </c>
      <c r="AB31" s="600"/>
      <c r="AC31" s="601"/>
      <c r="AD31" s="122">
        <f>SUM(AD24:AD30)</f>
        <v>30</v>
      </c>
      <c r="AE31" s="599">
        <f>SUM(AE24:AG30)</f>
        <v>16</v>
      </c>
      <c r="AF31" s="600"/>
      <c r="AG31" s="601"/>
      <c r="AH31" s="122">
        <f>SUM(AH24:AH30)</f>
        <v>25</v>
      </c>
      <c r="AI31" s="599">
        <f>SUM(AI24:AK30)</f>
        <v>4</v>
      </c>
      <c r="AJ31" s="600"/>
      <c r="AK31" s="601"/>
      <c r="AL31" s="122">
        <f>SUM(AL24:AL30)</f>
        <v>30</v>
      </c>
      <c r="AM31" s="599">
        <f>SUM(AM24:AO30)</f>
        <v>0</v>
      </c>
      <c r="AN31" s="600"/>
      <c r="AO31" s="601"/>
      <c r="AP31" s="122">
        <f>SUM(AP24:AP30)</f>
        <v>0</v>
      </c>
      <c r="AQ31" s="122"/>
      <c r="AR31" s="122"/>
      <c r="AS31" s="93"/>
      <c r="AT31" s="124"/>
      <c r="AU31" s="124"/>
      <c r="AV31" s="124"/>
    </row>
    <row r="32" spans="1:48" ht="39" customHeight="1" thickBot="1">
      <c r="A32" s="174"/>
      <c r="B32" s="310" t="s">
        <v>254</v>
      </c>
      <c r="C32" s="175" t="s">
        <v>165</v>
      </c>
      <c r="D32" s="95"/>
      <c r="E32" s="176"/>
      <c r="F32" s="95">
        <v>360</v>
      </c>
      <c r="G32" s="177"/>
      <c r="H32" s="95"/>
      <c r="I32" s="177"/>
      <c r="J32" s="95"/>
      <c r="K32" s="178"/>
      <c r="L32" s="97"/>
      <c r="M32" s="98">
        <v>4</v>
      </c>
      <c r="N32" s="179"/>
      <c r="O32" s="178"/>
      <c r="P32" s="97"/>
      <c r="Q32" s="98">
        <v>4</v>
      </c>
      <c r="R32" s="180"/>
      <c r="S32" s="178"/>
      <c r="T32" s="97"/>
      <c r="U32" s="98">
        <v>4</v>
      </c>
      <c r="V32" s="99"/>
      <c r="W32" s="178"/>
      <c r="X32" s="97"/>
      <c r="Y32" s="98">
        <v>4</v>
      </c>
      <c r="Z32" s="99"/>
      <c r="AA32" s="178"/>
      <c r="AB32" s="97"/>
      <c r="AC32" s="98"/>
      <c r="AD32" s="99"/>
      <c r="AE32" s="178"/>
      <c r="AF32" s="97"/>
      <c r="AG32" s="98"/>
      <c r="AH32" s="99"/>
      <c r="AI32" s="178"/>
      <c r="AJ32" s="97"/>
      <c r="AK32" s="98"/>
      <c r="AL32" s="99"/>
      <c r="AM32" s="178"/>
      <c r="AN32" s="97"/>
      <c r="AO32" s="98"/>
      <c r="AP32" s="99"/>
      <c r="AQ32" s="95"/>
      <c r="AR32" s="181" t="s">
        <v>166</v>
      </c>
      <c r="AS32" s="182"/>
      <c r="AT32" s="130"/>
      <c r="AU32" s="130"/>
      <c r="AV32" s="130"/>
    </row>
    <row r="33" spans="1:48" s="334" customFormat="1" ht="68.25" customHeight="1" thickBot="1">
      <c r="A33" s="536" t="s">
        <v>167</v>
      </c>
      <c r="B33" s="537" t="s">
        <v>291</v>
      </c>
      <c r="C33" s="538"/>
      <c r="D33" s="539">
        <f>SUM(D34:D37)</f>
        <v>30</v>
      </c>
      <c r="E33" s="540">
        <f t="shared" ref="E33:E38" si="25">D33*30</f>
        <v>900</v>
      </c>
      <c r="F33" s="541"/>
      <c r="G33" s="542"/>
      <c r="H33" s="541"/>
      <c r="I33" s="542"/>
      <c r="J33" s="541"/>
      <c r="K33" s="543"/>
      <c r="L33" s="544"/>
      <c r="M33" s="545"/>
      <c r="N33" s="546"/>
      <c r="O33" s="543"/>
      <c r="P33" s="544"/>
      <c r="Q33" s="545"/>
      <c r="R33" s="547"/>
      <c r="S33" s="543"/>
      <c r="T33" s="544"/>
      <c r="U33" s="545"/>
      <c r="V33" s="548"/>
      <c r="W33" s="543"/>
      <c r="X33" s="544"/>
      <c r="Y33" s="545"/>
      <c r="Z33" s="548"/>
      <c r="AA33" s="543"/>
      <c r="AB33" s="544"/>
      <c r="AC33" s="545"/>
      <c r="AD33" s="548"/>
      <c r="AE33" s="543"/>
      <c r="AF33" s="544"/>
      <c r="AG33" s="545"/>
      <c r="AH33" s="548"/>
      <c r="AI33" s="543"/>
      <c r="AJ33" s="544"/>
      <c r="AK33" s="545"/>
      <c r="AL33" s="548"/>
      <c r="AM33" s="543"/>
      <c r="AN33" s="544"/>
      <c r="AO33" s="545"/>
      <c r="AP33" s="548"/>
      <c r="AQ33" s="541"/>
      <c r="AR33" s="540"/>
      <c r="AS33" s="549"/>
      <c r="AT33" s="535"/>
      <c r="AU33" s="535"/>
      <c r="AV33" s="535"/>
    </row>
    <row r="34" spans="1:48" s="334" customFormat="1" ht="33" customHeight="1">
      <c r="A34" s="550" t="s">
        <v>292</v>
      </c>
      <c r="B34" s="551" t="s">
        <v>293</v>
      </c>
      <c r="C34" s="552"/>
      <c r="D34" s="553">
        <v>5</v>
      </c>
      <c r="E34" s="106">
        <f t="shared" si="25"/>
        <v>150</v>
      </c>
      <c r="F34" s="346"/>
      <c r="G34" s="347"/>
      <c r="H34" s="346"/>
      <c r="I34" s="347"/>
      <c r="J34" s="346"/>
      <c r="K34" s="342"/>
      <c r="L34" s="343"/>
      <c r="M34" s="344"/>
      <c r="N34" s="554"/>
      <c r="O34" s="342"/>
      <c r="P34" s="343"/>
      <c r="Q34" s="344"/>
      <c r="R34" s="555"/>
      <c r="S34" s="342"/>
      <c r="T34" s="343"/>
      <c r="U34" s="344"/>
      <c r="V34" s="348"/>
      <c r="W34" s="342"/>
      <c r="X34" s="343"/>
      <c r="Y34" s="344"/>
      <c r="Z34" s="348">
        <v>5</v>
      </c>
      <c r="AA34" s="342"/>
      <c r="AB34" s="343"/>
      <c r="AC34" s="344"/>
      <c r="AD34" s="348"/>
      <c r="AE34" s="342"/>
      <c r="AF34" s="343"/>
      <c r="AG34" s="344"/>
      <c r="AH34" s="348"/>
      <c r="AI34" s="342"/>
      <c r="AJ34" s="343"/>
      <c r="AK34" s="344"/>
      <c r="AL34" s="348"/>
      <c r="AM34" s="342"/>
      <c r="AN34" s="343"/>
      <c r="AO34" s="344"/>
      <c r="AP34" s="348"/>
      <c r="AQ34" s="346">
        <v>4</v>
      </c>
      <c r="AR34" s="556"/>
      <c r="AS34" s="346"/>
      <c r="AT34" s="535"/>
      <c r="AU34" s="535"/>
      <c r="AV34" s="535"/>
    </row>
    <row r="35" spans="1:48" s="334" customFormat="1" ht="48.75" customHeight="1">
      <c r="A35" s="550" t="s">
        <v>294</v>
      </c>
      <c r="B35" s="557" t="s">
        <v>295</v>
      </c>
      <c r="C35" s="558"/>
      <c r="D35" s="559">
        <v>5</v>
      </c>
      <c r="E35" s="493">
        <f t="shared" si="25"/>
        <v>150</v>
      </c>
      <c r="F35" s="353"/>
      <c r="G35" s="345"/>
      <c r="H35" s="353"/>
      <c r="I35" s="345"/>
      <c r="J35" s="353"/>
      <c r="K35" s="349"/>
      <c r="L35" s="350"/>
      <c r="M35" s="351"/>
      <c r="N35" s="184"/>
      <c r="O35" s="349"/>
      <c r="P35" s="350"/>
      <c r="Q35" s="351"/>
      <c r="R35" s="185"/>
      <c r="S35" s="349"/>
      <c r="T35" s="350"/>
      <c r="U35" s="351"/>
      <c r="V35" s="352"/>
      <c r="W35" s="349"/>
      <c r="X35" s="350"/>
      <c r="Y35" s="351"/>
      <c r="Z35" s="352"/>
      <c r="AA35" s="349"/>
      <c r="AB35" s="350"/>
      <c r="AC35" s="351"/>
      <c r="AD35" s="352"/>
      <c r="AE35" s="349"/>
      <c r="AF35" s="350"/>
      <c r="AG35" s="351"/>
      <c r="AH35" s="352">
        <v>5</v>
      </c>
      <c r="AI35" s="349"/>
      <c r="AJ35" s="350"/>
      <c r="AK35" s="351"/>
      <c r="AL35" s="352"/>
      <c r="AM35" s="349"/>
      <c r="AN35" s="350"/>
      <c r="AO35" s="351"/>
      <c r="AP35" s="352"/>
      <c r="AQ35" s="353">
        <v>6</v>
      </c>
      <c r="AR35" s="140"/>
      <c r="AS35" s="353"/>
      <c r="AT35" s="535"/>
      <c r="AU35" s="535"/>
      <c r="AV35" s="535"/>
    </row>
    <row r="36" spans="1:48" s="334" customFormat="1" ht="48.75" customHeight="1">
      <c r="A36" s="550" t="s">
        <v>296</v>
      </c>
      <c r="B36" s="557" t="s">
        <v>297</v>
      </c>
      <c r="C36" s="558"/>
      <c r="D36" s="559">
        <v>15</v>
      </c>
      <c r="E36" s="493">
        <f t="shared" si="25"/>
        <v>450</v>
      </c>
      <c r="F36" s="353"/>
      <c r="G36" s="345"/>
      <c r="H36" s="353"/>
      <c r="I36" s="345"/>
      <c r="J36" s="353"/>
      <c r="K36" s="349"/>
      <c r="L36" s="350"/>
      <c r="M36" s="351"/>
      <c r="N36" s="184"/>
      <c r="O36" s="349"/>
      <c r="P36" s="350"/>
      <c r="Q36" s="351"/>
      <c r="R36" s="185"/>
      <c r="S36" s="349"/>
      <c r="T36" s="350"/>
      <c r="U36" s="351"/>
      <c r="V36" s="352"/>
      <c r="W36" s="349"/>
      <c r="X36" s="350"/>
      <c r="Y36" s="351"/>
      <c r="Z36" s="352"/>
      <c r="AA36" s="349"/>
      <c r="AB36" s="350"/>
      <c r="AC36" s="351"/>
      <c r="AD36" s="352"/>
      <c r="AE36" s="349"/>
      <c r="AF36" s="350"/>
      <c r="AG36" s="351"/>
      <c r="AH36" s="352"/>
      <c r="AI36" s="349"/>
      <c r="AJ36" s="350"/>
      <c r="AK36" s="351"/>
      <c r="AL36" s="352"/>
      <c r="AM36" s="349"/>
      <c r="AN36" s="350"/>
      <c r="AO36" s="351"/>
      <c r="AP36" s="352">
        <v>15</v>
      </c>
      <c r="AQ36" s="353">
        <v>8</v>
      </c>
      <c r="AR36" s="140"/>
      <c r="AS36" s="353"/>
      <c r="AT36" s="535"/>
      <c r="AU36" s="535"/>
      <c r="AV36" s="535"/>
    </row>
    <row r="37" spans="1:48" s="334" customFormat="1" ht="68.25" customHeight="1">
      <c r="A37" s="550" t="s">
        <v>298</v>
      </c>
      <c r="B37" s="557" t="s">
        <v>299</v>
      </c>
      <c r="C37" s="558"/>
      <c r="D37" s="559">
        <v>5</v>
      </c>
      <c r="E37" s="493">
        <f t="shared" si="25"/>
        <v>150</v>
      </c>
      <c r="F37" s="353"/>
      <c r="G37" s="345"/>
      <c r="H37" s="353"/>
      <c r="I37" s="345"/>
      <c r="J37" s="353"/>
      <c r="K37" s="349"/>
      <c r="L37" s="350"/>
      <c r="M37" s="351"/>
      <c r="N37" s="184"/>
      <c r="O37" s="349"/>
      <c r="P37" s="350"/>
      <c r="Q37" s="351"/>
      <c r="R37" s="185"/>
      <c r="S37" s="349"/>
      <c r="T37" s="350"/>
      <c r="U37" s="351"/>
      <c r="V37" s="352"/>
      <c r="W37" s="349"/>
      <c r="X37" s="350"/>
      <c r="Y37" s="351"/>
      <c r="Z37" s="352"/>
      <c r="AA37" s="349"/>
      <c r="AB37" s="350"/>
      <c r="AC37" s="351"/>
      <c r="AD37" s="352"/>
      <c r="AE37" s="349"/>
      <c r="AF37" s="350"/>
      <c r="AG37" s="351"/>
      <c r="AH37" s="352"/>
      <c r="AI37" s="349"/>
      <c r="AJ37" s="350"/>
      <c r="AK37" s="351"/>
      <c r="AL37" s="352"/>
      <c r="AM37" s="349"/>
      <c r="AN37" s="350"/>
      <c r="AO37" s="351">
        <v>4</v>
      </c>
      <c r="AP37" s="352">
        <v>5</v>
      </c>
      <c r="AQ37" s="353">
        <v>8</v>
      </c>
      <c r="AR37" s="140"/>
      <c r="AS37" s="353"/>
      <c r="AT37" s="535"/>
      <c r="AU37" s="535"/>
      <c r="AV37" s="535"/>
    </row>
    <row r="38" spans="1:48" s="334" customFormat="1" ht="75.75" customHeight="1" thickBot="1">
      <c r="A38" s="183" t="s">
        <v>168</v>
      </c>
      <c r="B38" s="560" t="s">
        <v>300</v>
      </c>
      <c r="C38" s="246"/>
      <c r="D38" s="353">
        <v>10</v>
      </c>
      <c r="E38" s="493">
        <f t="shared" si="25"/>
        <v>300</v>
      </c>
      <c r="F38" s="353"/>
      <c r="G38" s="345"/>
      <c r="H38" s="353"/>
      <c r="I38" s="345"/>
      <c r="J38" s="353"/>
      <c r="K38" s="349"/>
      <c r="L38" s="350"/>
      <c r="M38" s="351"/>
      <c r="N38" s="184"/>
      <c r="O38" s="349"/>
      <c r="P38" s="350" t="s">
        <v>5</v>
      </c>
      <c r="Q38" s="351"/>
      <c r="R38" s="185"/>
      <c r="S38" s="349"/>
      <c r="T38" s="350"/>
      <c r="U38" s="351"/>
      <c r="V38" s="352"/>
      <c r="W38" s="349"/>
      <c r="X38" s="350"/>
      <c r="Y38" s="351"/>
      <c r="Z38" s="352"/>
      <c r="AA38" s="349"/>
      <c r="AB38" s="350"/>
      <c r="AC38" s="351"/>
      <c r="AD38" s="352"/>
      <c r="AE38" s="349"/>
      <c r="AF38" s="350"/>
      <c r="AG38" s="351"/>
      <c r="AH38" s="352"/>
      <c r="AI38" s="349"/>
      <c r="AJ38" s="350"/>
      <c r="AK38" s="351"/>
      <c r="AL38" s="352"/>
      <c r="AM38" s="349"/>
      <c r="AN38" s="350"/>
      <c r="AO38" s="351"/>
      <c r="AP38" s="352">
        <v>10</v>
      </c>
      <c r="AQ38" s="353">
        <v>8</v>
      </c>
      <c r="AR38" s="140"/>
      <c r="AS38" s="353"/>
      <c r="AT38" s="535"/>
      <c r="AU38" s="535"/>
      <c r="AV38" s="535"/>
    </row>
    <row r="39" spans="1:48" ht="42.75" customHeight="1" thickBot="1">
      <c r="A39" s="616" t="s">
        <v>169</v>
      </c>
      <c r="B39" s="601"/>
      <c r="C39" s="147"/>
      <c r="D39" s="91" t="e">
        <f>D31+D21+#REF!</f>
        <v>#REF!</v>
      </c>
      <c r="E39" s="186" t="e">
        <f>E31+E21+#REF!</f>
        <v>#REF!</v>
      </c>
      <c r="F39" s="187" t="e">
        <f>F31+F21+#REF!</f>
        <v>#REF!</v>
      </c>
      <c r="G39" s="186" t="e">
        <f>G31+G21+#REF!</f>
        <v>#REF!</v>
      </c>
      <c r="H39" s="187" t="e">
        <f>H31+H21+#REF!</f>
        <v>#REF!</v>
      </c>
      <c r="I39" s="186" t="e">
        <f>I31+I21+#REF!</f>
        <v>#REF!</v>
      </c>
      <c r="J39" s="187" t="e">
        <f>J31+J21+#REF!</f>
        <v>#REF!</v>
      </c>
      <c r="K39" s="188"/>
      <c r="L39" s="189"/>
      <c r="M39" s="190"/>
      <c r="N39" s="191"/>
      <c r="O39" s="188"/>
      <c r="P39" s="189"/>
      <c r="Q39" s="190"/>
      <c r="R39" s="191"/>
      <c r="S39" s="188"/>
      <c r="T39" s="189"/>
      <c r="U39" s="190"/>
      <c r="V39" s="191"/>
      <c r="W39" s="188"/>
      <c r="X39" s="189"/>
      <c r="Y39" s="190"/>
      <c r="Z39" s="191"/>
      <c r="AA39" s="188"/>
      <c r="AB39" s="189"/>
      <c r="AC39" s="190"/>
      <c r="AD39" s="191"/>
      <c r="AE39" s="188"/>
      <c r="AF39" s="189"/>
      <c r="AG39" s="190"/>
      <c r="AH39" s="191"/>
      <c r="AI39" s="188"/>
      <c r="AJ39" s="189"/>
      <c r="AK39" s="190"/>
      <c r="AL39" s="191"/>
      <c r="AM39" s="188"/>
      <c r="AN39" s="189"/>
      <c r="AO39" s="190"/>
      <c r="AP39" s="191"/>
      <c r="AQ39" s="91"/>
      <c r="AR39" s="92"/>
      <c r="AS39" s="91"/>
      <c r="AT39" s="192"/>
      <c r="AU39" s="130"/>
      <c r="AV39" s="130"/>
    </row>
    <row r="40" spans="1:48" ht="73.5" customHeight="1">
      <c r="A40" s="617" t="s">
        <v>170</v>
      </c>
      <c r="B40" s="601"/>
      <c r="C40" s="193"/>
      <c r="D40" s="194">
        <f>N40+R40+V40+Z40+AD40+AH40+AL40+AP40</f>
        <v>240</v>
      </c>
      <c r="E40" s="195" t="e">
        <f>#REF!+#REF!+E31+E21+#REF!</f>
        <v>#REF!</v>
      </c>
      <c r="F40" s="194" t="e">
        <f>#REF!+#REF!+F31+F21+#REF!</f>
        <v>#REF!</v>
      </c>
      <c r="G40" s="194" t="e">
        <f>#REF!+#REF!+G31+G21+#REF!</f>
        <v>#REF!</v>
      </c>
      <c r="H40" s="194" t="e">
        <f>#REF!+#REF!+H31+H21+#REF!</f>
        <v>#REF!</v>
      </c>
      <c r="I40" s="194" t="e">
        <f>#REF!+#REF!+I31+I21+#REF!</f>
        <v>#REF!</v>
      </c>
      <c r="J40" s="194" t="e">
        <f>#REF!+#REF!+J31+J21+#REF!</f>
        <v>#REF!</v>
      </c>
      <c r="K40" s="605" t="e">
        <f>K31+K21+#REF!</f>
        <v>#REF!</v>
      </c>
      <c r="L40" s="600"/>
      <c r="M40" s="601"/>
      <c r="N40" s="196">
        <f>N14+N21+N31+N34+N35+N36+N37+N38</f>
        <v>30</v>
      </c>
      <c r="O40" s="605" t="e">
        <f>O31+O21+#REF!</f>
        <v>#REF!</v>
      </c>
      <c r="P40" s="600"/>
      <c r="Q40" s="601"/>
      <c r="R40" s="196">
        <f>R14+R21+R31+R34+R35+R36+R37+R38</f>
        <v>30</v>
      </c>
      <c r="S40" s="605" t="e">
        <f>S31+S21+#REF!</f>
        <v>#REF!</v>
      </c>
      <c r="T40" s="600"/>
      <c r="U40" s="601"/>
      <c r="V40" s="196">
        <f>V14+V21+V31+V34+V35+V36+V37+V38</f>
        <v>30</v>
      </c>
      <c r="W40" s="605" t="e">
        <f>W31+W21+#REF!</f>
        <v>#REF!</v>
      </c>
      <c r="X40" s="600"/>
      <c r="Y40" s="601"/>
      <c r="Z40" s="196">
        <f>Z14+Z21+Z31+Z34+Z35+Z36+Z37+Z38</f>
        <v>30</v>
      </c>
      <c r="AA40" s="605" t="e">
        <f>AA31+AA21+#REF!</f>
        <v>#REF!</v>
      </c>
      <c r="AB40" s="600"/>
      <c r="AC40" s="601"/>
      <c r="AD40" s="196">
        <f>AD14+AD21+AD31+AD34+AD35+AD36+AD37+AD38</f>
        <v>30</v>
      </c>
      <c r="AE40" s="605" t="e">
        <f>AE31+AE21+#REF!</f>
        <v>#REF!</v>
      </c>
      <c r="AF40" s="600"/>
      <c r="AG40" s="601"/>
      <c r="AH40" s="196">
        <f>AH14+AH21+AH31+AH34+AH35+AH36+AH37+AH38</f>
        <v>30</v>
      </c>
      <c r="AI40" s="605" t="e">
        <f>AI31+AI21+#REF!</f>
        <v>#REF!</v>
      </c>
      <c r="AJ40" s="600"/>
      <c r="AK40" s="601"/>
      <c r="AL40" s="196">
        <f>AL14+AL21+AL31+AL34+AL35+AL36+AL37+AL38</f>
        <v>30</v>
      </c>
      <c r="AM40" s="605" t="e">
        <f>AM31+AM21+#REF!</f>
        <v>#REF!</v>
      </c>
      <c r="AN40" s="600"/>
      <c r="AO40" s="601"/>
      <c r="AP40" s="196">
        <f>AP14+AP21+AP31+AP34+AP35+AP36+AP37+AP38</f>
        <v>30</v>
      </c>
      <c r="AQ40" s="195"/>
      <c r="AR40" s="197"/>
      <c r="AS40" s="195"/>
      <c r="AT40" s="192"/>
      <c r="AU40" s="130"/>
      <c r="AV40" s="130"/>
    </row>
    <row r="41" spans="1:48" ht="19.5" customHeight="1">
      <c r="A41" s="198" t="s">
        <v>171</v>
      </c>
      <c r="B41" s="199" t="s">
        <v>172</v>
      </c>
      <c r="C41" s="200" t="s">
        <v>171</v>
      </c>
      <c r="D41" s="200"/>
      <c r="E41" s="200"/>
      <c r="F41" s="201"/>
      <c r="G41" s="201"/>
      <c r="H41" s="201"/>
      <c r="I41" s="201"/>
      <c r="J41" s="202"/>
      <c r="K41" s="613"/>
      <c r="L41" s="614"/>
      <c r="M41" s="614"/>
      <c r="N41" s="614"/>
      <c r="O41" s="614"/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614"/>
      <c r="AS41" s="615"/>
      <c r="AT41" s="130"/>
      <c r="AU41" s="203"/>
      <c r="AV41" s="130"/>
    </row>
    <row r="42" spans="1:48" ht="49.5" customHeight="1">
      <c r="A42" s="204"/>
      <c r="B42" s="205" t="s">
        <v>173</v>
      </c>
      <c r="C42" s="206" t="s">
        <v>140</v>
      </c>
      <c r="D42" s="207">
        <v>15</v>
      </c>
      <c r="E42" s="208">
        <f>D42*30</f>
        <v>450</v>
      </c>
      <c r="F42" s="208">
        <f>G42+H42+I42</f>
        <v>192</v>
      </c>
      <c r="G42" s="209"/>
      <c r="H42" s="208"/>
      <c r="I42" s="209">
        <v>192</v>
      </c>
      <c r="J42" s="208">
        <f>E42-F42</f>
        <v>258</v>
      </c>
      <c r="K42" s="210"/>
      <c r="L42" s="211"/>
      <c r="M42" s="212"/>
      <c r="N42" s="213"/>
      <c r="O42" s="214"/>
      <c r="P42" s="211"/>
      <c r="Q42" s="212"/>
      <c r="R42" s="213"/>
      <c r="S42" s="210"/>
      <c r="T42" s="211"/>
      <c r="U42" s="215">
        <v>4</v>
      </c>
      <c r="V42" s="213">
        <v>5</v>
      </c>
      <c r="W42" s="210"/>
      <c r="X42" s="211"/>
      <c r="Y42" s="215">
        <v>4</v>
      </c>
      <c r="Z42" s="213">
        <v>5</v>
      </c>
      <c r="AA42" s="210"/>
      <c r="AB42" s="211"/>
      <c r="AC42" s="215">
        <v>4</v>
      </c>
      <c r="AD42" s="213">
        <v>5</v>
      </c>
      <c r="AE42" s="214"/>
      <c r="AF42" s="211"/>
      <c r="AG42" s="215"/>
      <c r="AH42" s="213"/>
      <c r="AI42" s="214"/>
      <c r="AJ42" s="211"/>
      <c r="AK42" s="215"/>
      <c r="AL42" s="213"/>
      <c r="AM42" s="210"/>
      <c r="AN42" s="211"/>
      <c r="AO42" s="215"/>
      <c r="AP42" s="213"/>
      <c r="AQ42" s="216" t="s">
        <v>174</v>
      </c>
      <c r="AR42" s="207"/>
      <c r="AS42" s="208"/>
      <c r="AT42" s="107"/>
      <c r="AU42" s="107"/>
      <c r="AV42" s="107"/>
    </row>
    <row r="43" spans="1:48" ht="19.5" customHeight="1" thickBot="1">
      <c r="A43" s="21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</row>
    <row r="44" spans="1:48" ht="72" customHeight="1" thickBot="1">
      <c r="A44" s="329" t="s">
        <v>175</v>
      </c>
      <c r="B44" s="330" t="s">
        <v>176</v>
      </c>
      <c r="C44" s="330" t="s">
        <v>177</v>
      </c>
      <c r="D44" s="606" t="s">
        <v>178</v>
      </c>
      <c r="E44" s="607"/>
      <c r="F44" s="608" t="s">
        <v>179</v>
      </c>
      <c r="G44" s="609"/>
      <c r="H44" s="610"/>
      <c r="I44" s="218"/>
      <c r="J44" s="328" t="s">
        <v>180</v>
      </c>
      <c r="K44" s="611" t="s">
        <v>181</v>
      </c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  <c r="AC44" s="618"/>
      <c r="AD44" s="618"/>
      <c r="AE44" s="618"/>
      <c r="AF44" s="618"/>
      <c r="AG44" s="618"/>
      <c r="AH44" s="618"/>
      <c r="AI44" s="618"/>
      <c r="AJ44" s="618"/>
      <c r="AK44" s="612"/>
      <c r="AL44" s="611" t="s">
        <v>177</v>
      </c>
      <c r="AM44" s="612"/>
      <c r="AN44" s="611" t="s">
        <v>182</v>
      </c>
      <c r="AO44" s="618"/>
      <c r="AP44" s="612"/>
      <c r="AQ44" s="611" t="s">
        <v>183</v>
      </c>
      <c r="AR44" s="618"/>
      <c r="AS44" s="619"/>
      <c r="AT44" s="218"/>
      <c r="AU44" s="218"/>
      <c r="AV44" s="218"/>
    </row>
    <row r="45" spans="1:48" ht="65.25" customHeight="1" thickBot="1">
      <c r="A45" s="331">
        <v>1</v>
      </c>
      <c r="B45" s="338" t="s">
        <v>258</v>
      </c>
      <c r="C45" s="219">
        <v>4</v>
      </c>
      <c r="D45" s="622">
        <v>5</v>
      </c>
      <c r="E45" s="593"/>
      <c r="F45" s="622">
        <v>5</v>
      </c>
      <c r="G45" s="592"/>
      <c r="H45" s="623"/>
      <c r="I45" s="107"/>
      <c r="J45" s="325">
        <v>1</v>
      </c>
      <c r="K45" s="639" t="s">
        <v>259</v>
      </c>
      <c r="L45" s="609"/>
      <c r="M45" s="609"/>
      <c r="N45" s="609"/>
      <c r="O45" s="609"/>
      <c r="P45" s="609"/>
      <c r="Q45" s="609"/>
      <c r="R45" s="609"/>
      <c r="S45" s="609"/>
      <c r="T45" s="609"/>
      <c r="U45" s="609"/>
      <c r="V45" s="609"/>
      <c r="W45" s="609"/>
      <c r="X45" s="609"/>
      <c r="Y45" s="609"/>
      <c r="Z45" s="609"/>
      <c r="AA45" s="609"/>
      <c r="AB45" s="609"/>
      <c r="AC45" s="609"/>
      <c r="AD45" s="609"/>
      <c r="AE45" s="609"/>
      <c r="AF45" s="609"/>
      <c r="AG45" s="609"/>
      <c r="AH45" s="609"/>
      <c r="AI45" s="609"/>
      <c r="AJ45" s="609"/>
      <c r="AK45" s="607"/>
      <c r="AL45" s="637">
        <v>4</v>
      </c>
      <c r="AM45" s="641"/>
      <c r="AN45" s="637"/>
      <c r="AO45" s="609"/>
      <c r="AP45" s="607"/>
      <c r="AQ45" s="637">
        <v>1</v>
      </c>
      <c r="AR45" s="609"/>
      <c r="AS45" s="610"/>
      <c r="AT45" s="107"/>
      <c r="AU45" s="107"/>
      <c r="AV45" s="107"/>
    </row>
    <row r="46" spans="1:48" ht="42.75" customHeight="1" thickBot="1">
      <c r="A46" s="331">
        <v>2</v>
      </c>
      <c r="B46" s="338" t="s">
        <v>260</v>
      </c>
      <c r="C46" s="219">
        <v>6</v>
      </c>
      <c r="D46" s="622">
        <v>5</v>
      </c>
      <c r="E46" s="593"/>
      <c r="F46" s="622">
        <v>5</v>
      </c>
      <c r="G46" s="592"/>
      <c r="H46" s="623"/>
      <c r="I46" s="107"/>
      <c r="J46" s="326">
        <v>2</v>
      </c>
      <c r="K46" s="640" t="s">
        <v>184</v>
      </c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  <c r="AC46" s="592"/>
      <c r="AD46" s="592"/>
      <c r="AE46" s="592"/>
      <c r="AF46" s="592"/>
      <c r="AG46" s="592"/>
      <c r="AH46" s="592"/>
      <c r="AI46" s="592"/>
      <c r="AJ46" s="592"/>
      <c r="AK46" s="593"/>
      <c r="AL46" s="622">
        <v>8</v>
      </c>
      <c r="AM46" s="593"/>
      <c r="AN46" s="622"/>
      <c r="AO46" s="592"/>
      <c r="AP46" s="593"/>
      <c r="AQ46" s="622">
        <v>2</v>
      </c>
      <c r="AR46" s="592"/>
      <c r="AS46" s="623"/>
      <c r="AT46" s="107"/>
      <c r="AU46" s="107"/>
      <c r="AV46" s="107"/>
    </row>
    <row r="47" spans="1:48" ht="42.75" customHeight="1" thickBot="1">
      <c r="A47" s="332">
        <v>3</v>
      </c>
      <c r="B47" s="339" t="s">
        <v>261</v>
      </c>
      <c r="C47" s="333">
        <v>8</v>
      </c>
      <c r="D47" s="624">
        <v>15</v>
      </c>
      <c r="E47" s="625"/>
      <c r="F47" s="624">
        <v>10</v>
      </c>
      <c r="G47" s="626"/>
      <c r="H47" s="627"/>
      <c r="I47" s="107"/>
      <c r="J47" s="327">
        <v>3</v>
      </c>
      <c r="K47" s="632" t="s">
        <v>185</v>
      </c>
      <c r="L47" s="626"/>
      <c r="M47" s="626"/>
      <c r="N47" s="626"/>
      <c r="O47" s="626"/>
      <c r="P47" s="626"/>
      <c r="Q47" s="626"/>
      <c r="R47" s="626"/>
      <c r="S47" s="626"/>
      <c r="T47" s="626"/>
      <c r="U47" s="626"/>
      <c r="V47" s="626"/>
      <c r="W47" s="626"/>
      <c r="X47" s="626"/>
      <c r="Y47" s="626"/>
      <c r="Z47" s="626"/>
      <c r="AA47" s="626"/>
      <c r="AB47" s="626"/>
      <c r="AC47" s="626"/>
      <c r="AD47" s="626"/>
      <c r="AE47" s="626"/>
      <c r="AF47" s="626"/>
      <c r="AG47" s="626"/>
      <c r="AH47" s="626"/>
      <c r="AI47" s="626"/>
      <c r="AJ47" s="626"/>
      <c r="AK47" s="625"/>
      <c r="AL47" s="624">
        <v>8</v>
      </c>
      <c r="AM47" s="625"/>
      <c r="AN47" s="624">
        <v>15</v>
      </c>
      <c r="AO47" s="626"/>
      <c r="AP47" s="625"/>
      <c r="AQ47" s="624">
        <v>2</v>
      </c>
      <c r="AR47" s="626"/>
      <c r="AS47" s="627"/>
      <c r="AT47" s="107"/>
      <c r="AU47" s="107"/>
      <c r="AV47" s="107"/>
    </row>
    <row r="48" spans="1:48" ht="19.5" customHeight="1">
      <c r="A48" s="107"/>
      <c r="B48" s="220"/>
      <c r="C48" s="220"/>
      <c r="D48" s="220"/>
      <c r="E48" s="220"/>
      <c r="F48" s="220"/>
      <c r="G48" s="107"/>
      <c r="H48" s="107"/>
      <c r="I48" s="107"/>
      <c r="J48" s="324"/>
      <c r="K48" s="633"/>
      <c r="L48" s="630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630"/>
      <c r="X48" s="630"/>
      <c r="Y48" s="630"/>
      <c r="Z48" s="630"/>
      <c r="AA48" s="630"/>
      <c r="AB48" s="630"/>
      <c r="AC48" s="630"/>
      <c r="AD48" s="630"/>
      <c r="AE48" s="630"/>
      <c r="AF48" s="630"/>
      <c r="AG48" s="630"/>
      <c r="AH48" s="630"/>
      <c r="AI48" s="630"/>
      <c r="AJ48" s="630"/>
      <c r="AK48" s="630"/>
      <c r="AL48" s="634"/>
      <c r="AM48" s="630"/>
      <c r="AN48" s="634"/>
      <c r="AO48" s="630"/>
      <c r="AP48" s="630"/>
      <c r="AQ48" s="634"/>
      <c r="AR48" s="630"/>
      <c r="AS48" s="630"/>
      <c r="AT48" s="107"/>
      <c r="AU48" s="107"/>
      <c r="AV48" s="107"/>
    </row>
    <row r="49" spans="1:48" ht="19.5" customHeight="1">
      <c r="A49" s="628" t="s">
        <v>186</v>
      </c>
      <c r="B49" s="565"/>
      <c r="C49" s="565"/>
      <c r="D49" s="565"/>
      <c r="E49" s="565"/>
      <c r="F49" s="566"/>
      <c r="G49" s="107"/>
      <c r="H49" s="107"/>
      <c r="I49" s="107"/>
      <c r="J49" s="629"/>
      <c r="K49" s="635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3"/>
      <c r="AL49" s="636"/>
      <c r="AM49" s="573"/>
      <c r="AN49" s="636"/>
      <c r="AO49" s="572"/>
      <c r="AP49" s="573"/>
      <c r="AQ49" s="636"/>
      <c r="AR49" s="572"/>
      <c r="AS49" s="573"/>
      <c r="AT49" s="107"/>
      <c r="AU49" s="107"/>
      <c r="AV49" s="107"/>
    </row>
    <row r="50" spans="1:48" ht="19.5" customHeight="1">
      <c r="A50" s="220" t="s">
        <v>187</v>
      </c>
      <c r="B50" s="64"/>
      <c r="C50" s="64"/>
      <c r="D50" s="64"/>
      <c r="E50" s="64"/>
      <c r="F50" s="64"/>
      <c r="G50" s="107"/>
      <c r="H50" s="107"/>
      <c r="I50" s="107"/>
      <c r="J50" s="630"/>
      <c r="K50" s="580"/>
      <c r="L50" s="581"/>
      <c r="M50" s="581"/>
      <c r="N50" s="581"/>
      <c r="O50" s="581"/>
      <c r="P50" s="581"/>
      <c r="Q50" s="581"/>
      <c r="R50" s="581"/>
      <c r="S50" s="581"/>
      <c r="T50" s="581"/>
      <c r="U50" s="581"/>
      <c r="V50" s="581"/>
      <c r="W50" s="581"/>
      <c r="X50" s="581"/>
      <c r="Y50" s="581"/>
      <c r="Z50" s="581"/>
      <c r="AA50" s="581"/>
      <c r="AB50" s="581"/>
      <c r="AC50" s="581"/>
      <c r="AD50" s="581"/>
      <c r="AE50" s="581"/>
      <c r="AF50" s="581"/>
      <c r="AG50" s="581"/>
      <c r="AH50" s="581"/>
      <c r="AI50" s="581"/>
      <c r="AJ50" s="581"/>
      <c r="AK50" s="582"/>
      <c r="AL50" s="580"/>
      <c r="AM50" s="582"/>
      <c r="AN50" s="580"/>
      <c r="AO50" s="581"/>
      <c r="AP50" s="582"/>
      <c r="AQ50" s="580"/>
      <c r="AR50" s="581"/>
      <c r="AS50" s="582"/>
      <c r="AT50" s="107"/>
      <c r="AU50" s="107"/>
      <c r="AV50" s="107"/>
    </row>
    <row r="51" spans="1:48" ht="19.5" customHeight="1">
      <c r="A51" s="83" t="s">
        <v>188</v>
      </c>
      <c r="B51" s="64"/>
      <c r="C51" s="64"/>
      <c r="D51" s="64"/>
      <c r="E51" s="64"/>
      <c r="F51" s="64"/>
      <c r="G51" s="107"/>
      <c r="H51" s="107"/>
      <c r="I51" s="107"/>
      <c r="J51" s="221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1"/>
      <c r="AM51" s="221"/>
      <c r="AN51" s="221"/>
      <c r="AO51" s="221"/>
      <c r="AP51" s="221"/>
      <c r="AQ51" s="221"/>
      <c r="AR51" s="221"/>
      <c r="AS51" s="221"/>
      <c r="AT51" s="107"/>
      <c r="AU51" s="107"/>
      <c r="AV51" s="107"/>
    </row>
    <row r="52" spans="1:48" ht="19.5" customHeight="1">
      <c r="A52" s="83" t="s">
        <v>189</v>
      </c>
      <c r="B52" s="64"/>
      <c r="C52" s="64"/>
      <c r="D52" s="64"/>
      <c r="E52" s="64"/>
      <c r="F52" s="64"/>
      <c r="G52" s="107"/>
      <c r="H52" s="107"/>
      <c r="I52" s="107"/>
      <c r="J52" s="221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1"/>
      <c r="AM52" s="221"/>
      <c r="AN52" s="221"/>
      <c r="AO52" s="221"/>
      <c r="AP52" s="221"/>
      <c r="AQ52" s="221"/>
      <c r="AR52" s="221"/>
      <c r="AS52" s="221"/>
      <c r="AT52" s="107"/>
      <c r="AU52" s="107"/>
      <c r="AV52" s="107"/>
    </row>
    <row r="53" spans="1:48" ht="12.75" customHeight="1">
      <c r="A53" s="223" t="s">
        <v>190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1:48" ht="85.5" customHeight="1">
      <c r="A54" s="631" t="s">
        <v>191</v>
      </c>
      <c r="B54" s="565"/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565"/>
      <c r="AE54" s="565"/>
      <c r="AF54" s="565"/>
      <c r="AG54" s="565"/>
      <c r="AH54" s="565"/>
      <c r="AI54" s="565"/>
      <c r="AJ54" s="565"/>
      <c r="AK54" s="565"/>
      <c r="AL54" s="565"/>
      <c r="AM54" s="565"/>
      <c r="AN54" s="565"/>
      <c r="AO54" s="565"/>
      <c r="AP54" s="565"/>
      <c r="AQ54" s="565"/>
      <c r="AR54" s="565"/>
      <c r="AS54" s="566"/>
      <c r="AT54" s="64"/>
      <c r="AU54" s="64"/>
      <c r="AV54" s="64"/>
    </row>
    <row r="55" spans="1:48" ht="50.25" customHeight="1">
      <c r="A55" s="631" t="s">
        <v>192</v>
      </c>
      <c r="B55" s="565"/>
      <c r="C55" s="565"/>
      <c r="D55" s="565"/>
      <c r="E55" s="565"/>
      <c r="F55" s="565"/>
      <c r="G55" s="565"/>
      <c r="H55" s="565"/>
      <c r="I55" s="565"/>
      <c r="J55" s="565"/>
      <c r="K55" s="565"/>
      <c r="L55" s="565"/>
      <c r="M55" s="565"/>
      <c r="N55" s="565"/>
      <c r="O55" s="565"/>
      <c r="P55" s="565"/>
      <c r="Q55" s="565"/>
      <c r="R55" s="565"/>
      <c r="S55" s="565"/>
      <c r="T55" s="565"/>
      <c r="U55" s="565"/>
      <c r="V55" s="565"/>
      <c r="W55" s="565"/>
      <c r="X55" s="565"/>
      <c r="Y55" s="565"/>
      <c r="Z55" s="565"/>
      <c r="AA55" s="565"/>
      <c r="AB55" s="565"/>
      <c r="AC55" s="565"/>
      <c r="AD55" s="565"/>
      <c r="AE55" s="565"/>
      <c r="AF55" s="565"/>
      <c r="AG55" s="565"/>
      <c r="AH55" s="565"/>
      <c r="AI55" s="565"/>
      <c r="AJ55" s="565"/>
      <c r="AK55" s="565"/>
      <c r="AL55" s="565"/>
      <c r="AM55" s="565"/>
      <c r="AN55" s="565"/>
      <c r="AO55" s="565"/>
      <c r="AP55" s="565"/>
      <c r="AQ55" s="565"/>
      <c r="AR55" s="565"/>
      <c r="AS55" s="566"/>
      <c r="AT55" s="64"/>
      <c r="AU55" s="64"/>
      <c r="AV55" s="64"/>
    </row>
    <row r="56" spans="1:48" ht="35.25" customHeight="1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64"/>
      <c r="AU56" s="64"/>
      <c r="AV56" s="64"/>
    </row>
    <row r="57" spans="1:48" ht="20.25" customHeight="1">
      <c r="A57" s="638" t="s">
        <v>193</v>
      </c>
      <c r="B57" s="565"/>
      <c r="C57" s="566"/>
      <c r="D57" s="638" t="s">
        <v>194</v>
      </c>
      <c r="E57" s="565"/>
      <c r="F57" s="565"/>
      <c r="G57" s="565"/>
      <c r="H57" s="565"/>
      <c r="I57" s="565"/>
      <c r="J57" s="565"/>
      <c r="K57" s="565"/>
      <c r="L57" s="566"/>
      <c r="M57" s="222"/>
      <c r="N57" s="222"/>
      <c r="O57" s="222"/>
      <c r="P57" s="222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64"/>
      <c r="AU57" s="64"/>
      <c r="AV57" s="64"/>
    </row>
    <row r="58" spans="1:48" ht="18.75" customHeight="1">
      <c r="A58" s="620" t="s">
        <v>195</v>
      </c>
      <c r="B58" s="565"/>
      <c r="C58" s="566"/>
      <c r="D58" s="90" t="s">
        <v>196</v>
      </c>
      <c r="E58" s="90"/>
      <c r="F58" s="107"/>
      <c r="G58" s="107"/>
      <c r="H58" s="130"/>
      <c r="I58" s="107"/>
      <c r="J58" s="130"/>
      <c r="K58" s="107"/>
      <c r="L58" s="107"/>
      <c r="M58" s="107"/>
      <c r="N58" s="130"/>
      <c r="O58" s="90"/>
      <c r="P58" s="90"/>
      <c r="Q58" s="90"/>
      <c r="R58" s="90" t="s">
        <v>197</v>
      </c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30"/>
      <c r="AU58" s="130"/>
      <c r="AV58" s="130"/>
    </row>
    <row r="59" spans="1:48" ht="32.25" customHeight="1">
      <c r="A59" s="64"/>
      <c r="B59" s="64"/>
      <c r="C59" s="64"/>
      <c r="D59" s="64"/>
      <c r="E59" s="64"/>
      <c r="F59" s="64"/>
      <c r="G59" s="64"/>
      <c r="H59" s="90"/>
      <c r="I59" s="64"/>
      <c r="J59" s="64"/>
      <c r="K59" s="64"/>
      <c r="L59" s="64"/>
      <c r="M59" s="64"/>
      <c r="N59" s="64"/>
      <c r="O59" s="64"/>
      <c r="P59" s="90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1:48" ht="18.75" customHeight="1">
      <c r="A60" s="621"/>
      <c r="B60" s="565"/>
      <c r="C60" s="565"/>
      <c r="D60" s="565"/>
      <c r="E60" s="565"/>
      <c r="F60" s="565"/>
      <c r="G60" s="566"/>
      <c r="H60" s="90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1:48" ht="19.5" customHeight="1">
      <c r="A61" s="621"/>
      <c r="B61" s="565"/>
      <c r="C61" s="565"/>
      <c r="D61" s="565"/>
      <c r="E61" s="565"/>
      <c r="F61" s="565"/>
      <c r="G61" s="565"/>
      <c r="H61" s="565"/>
      <c r="I61" s="565"/>
      <c r="J61" s="566"/>
      <c r="K61" s="64"/>
      <c r="L61" s="64"/>
      <c r="M61" s="64"/>
      <c r="N61" s="64"/>
      <c r="O61" s="64"/>
      <c r="P61" s="64"/>
      <c r="Q61" s="90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1:48" ht="12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1:48" ht="12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1:48" ht="12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1:48" ht="12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1:48" ht="12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1:48" ht="12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1:48" ht="12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1:48" ht="12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1:48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1:48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1:48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1:48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1:48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1:48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1:48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1:48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1:48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1:48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1:48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1:48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1:48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1:48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1:48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1:48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1:48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1:48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1:48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1:48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1:48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1:48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1:48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1:48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1:48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1:48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1:48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1:48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1:48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1:48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1:48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1:48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1:48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1:48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1:48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1:48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1:48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1:48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1:48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1:48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1:48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1:48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1:48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1:48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1:48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1:48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1:48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1:48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1:48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1:48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1:48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1:48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1:48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1:48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1:48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1:48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1:48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1:48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1:48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1:48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1:48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1:48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1:48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1:48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1:48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1:48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1:48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1:48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1:48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1:48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1:48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1:48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1:48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1:48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1:48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1:48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1:48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1:48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1:48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1:48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1:48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1:48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1:48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1:48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1:48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1:48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1:48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1:48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1:48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1:48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1:48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1:48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1:48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1:48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1:48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1:48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1:48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1:48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1:48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1:48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1:48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1:48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1:48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1:48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1:48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1:48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1:48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1:48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1:48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1:48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1:48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1:48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1:48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1:48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1:48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1:48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1:48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1:48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1:48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1:48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1:48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1:48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1:48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1:48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1:48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1:48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1:48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1:48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1:48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1:48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1:48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1:48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1:48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1:48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1:48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1:48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1:48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1:48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1:48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1:48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1:48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1:48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1:48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1:48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1:48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1:48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1:48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1:48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1:48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  <row r="219" spans="1:48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</row>
    <row r="220" spans="1:48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</row>
    <row r="221" spans="1:48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</row>
    <row r="222" spans="1:48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</row>
    <row r="223" spans="1:48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</row>
    <row r="224" spans="1:48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</row>
    <row r="225" spans="1:48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</row>
    <row r="226" spans="1:48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</row>
    <row r="227" spans="1:48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</row>
    <row r="228" spans="1:48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</row>
    <row r="229" spans="1:48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</row>
    <row r="230" spans="1:48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</row>
    <row r="231" spans="1:48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</row>
    <row r="232" spans="1:48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</row>
    <row r="233" spans="1:48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</row>
    <row r="234" spans="1:48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</row>
    <row r="235" spans="1:48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</row>
    <row r="236" spans="1:48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</row>
    <row r="237" spans="1:48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</row>
    <row r="238" spans="1:48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</row>
    <row r="239" spans="1:48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</row>
    <row r="240" spans="1:48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</row>
    <row r="241" spans="1:48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</row>
    <row r="242" spans="1:48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</row>
    <row r="243" spans="1:48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</row>
    <row r="244" spans="1:48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</row>
    <row r="245" spans="1:48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</row>
    <row r="246" spans="1:48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</row>
    <row r="247" spans="1:48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</row>
    <row r="248" spans="1:48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</row>
    <row r="249" spans="1:48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</row>
    <row r="250" spans="1:48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</row>
    <row r="251" spans="1:48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</row>
    <row r="252" spans="1:48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</row>
    <row r="253" spans="1:48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</row>
    <row r="254" spans="1:48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</row>
    <row r="255" spans="1:48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</row>
    <row r="256" spans="1:48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</row>
    <row r="257" spans="1:48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</row>
    <row r="258" spans="1:48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</row>
    <row r="259" spans="1:48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</row>
    <row r="260" spans="1:48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</row>
    <row r="261" spans="1:48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</row>
    <row r="262" spans="1:48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</row>
    <row r="263" spans="1:48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</row>
    <row r="264" spans="1:48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</row>
    <row r="265" spans="1:48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</row>
    <row r="266" spans="1:48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</row>
    <row r="267" spans="1:48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</row>
    <row r="268" spans="1:48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</row>
    <row r="269" spans="1:48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</row>
    <row r="270" spans="1:48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</row>
    <row r="271" spans="1:48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</row>
    <row r="272" spans="1:48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</row>
    <row r="273" spans="1:48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</row>
    <row r="274" spans="1:48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</row>
    <row r="275" spans="1:48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</row>
    <row r="276" spans="1:48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</row>
    <row r="277" spans="1:48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</row>
    <row r="278" spans="1:48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</row>
    <row r="279" spans="1:48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</row>
    <row r="280" spans="1:48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</row>
    <row r="281" spans="1:48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</row>
    <row r="282" spans="1:48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</row>
    <row r="283" spans="1:48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</row>
    <row r="284" spans="1:48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</row>
    <row r="285" spans="1:48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</row>
    <row r="286" spans="1:48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</row>
    <row r="287" spans="1:48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</row>
    <row r="288" spans="1:48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</row>
    <row r="289" spans="1:48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</row>
    <row r="290" spans="1:48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</row>
    <row r="291" spans="1:48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</row>
    <row r="292" spans="1:48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</row>
    <row r="293" spans="1:48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</row>
    <row r="294" spans="1:48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</row>
    <row r="295" spans="1:48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</row>
    <row r="296" spans="1:48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</row>
    <row r="297" spans="1:48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</row>
    <row r="298" spans="1:48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</row>
    <row r="299" spans="1:48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</row>
    <row r="300" spans="1:48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</row>
    <row r="301" spans="1:48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</row>
    <row r="302" spans="1:48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</row>
    <row r="303" spans="1:48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</row>
    <row r="304" spans="1:48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</row>
    <row r="305" spans="1:48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</row>
    <row r="306" spans="1:48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</row>
    <row r="307" spans="1:48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</row>
    <row r="308" spans="1:48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</row>
    <row r="309" spans="1:48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</row>
    <row r="310" spans="1:48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</row>
    <row r="311" spans="1:48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</row>
    <row r="312" spans="1:48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</row>
    <row r="313" spans="1:48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</row>
    <row r="314" spans="1:48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</row>
    <row r="315" spans="1:48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</row>
    <row r="316" spans="1:48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</row>
    <row r="317" spans="1:48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</row>
    <row r="318" spans="1:48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</row>
    <row r="319" spans="1:48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</row>
    <row r="320" spans="1:48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</row>
    <row r="321" spans="1:48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</row>
    <row r="322" spans="1:48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</row>
    <row r="323" spans="1:48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</row>
    <row r="324" spans="1:48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</row>
    <row r="325" spans="1:48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</row>
    <row r="326" spans="1:48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</row>
    <row r="327" spans="1:48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</row>
    <row r="328" spans="1:48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</row>
    <row r="329" spans="1:48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</row>
    <row r="330" spans="1:48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</row>
    <row r="331" spans="1:48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</row>
    <row r="332" spans="1:48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</row>
    <row r="333" spans="1:48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</row>
    <row r="334" spans="1:48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</row>
    <row r="335" spans="1:48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</row>
    <row r="336" spans="1:48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</row>
    <row r="337" spans="1:48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</row>
    <row r="338" spans="1:48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</row>
    <row r="339" spans="1:48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</row>
    <row r="340" spans="1:48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</row>
    <row r="341" spans="1:48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</row>
    <row r="342" spans="1:48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</row>
    <row r="343" spans="1:48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</row>
    <row r="344" spans="1:48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</row>
    <row r="345" spans="1:48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</row>
    <row r="346" spans="1:48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</row>
    <row r="347" spans="1:48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</row>
    <row r="348" spans="1:48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</row>
    <row r="349" spans="1:48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</row>
    <row r="350" spans="1:48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</row>
    <row r="351" spans="1:48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</row>
    <row r="352" spans="1:48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</row>
    <row r="353" spans="1:48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</row>
    <row r="354" spans="1:48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</row>
    <row r="355" spans="1:48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</row>
    <row r="356" spans="1:48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</row>
    <row r="357" spans="1:48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</row>
    <row r="358" spans="1:48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</row>
    <row r="359" spans="1:48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</row>
    <row r="360" spans="1:48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</row>
    <row r="361" spans="1:48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</row>
    <row r="362" spans="1:48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</row>
    <row r="363" spans="1:48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</row>
    <row r="364" spans="1:48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</row>
    <row r="365" spans="1:48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</row>
    <row r="366" spans="1:48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</row>
    <row r="367" spans="1:48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</row>
    <row r="368" spans="1:48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</row>
    <row r="369" spans="1:48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</row>
    <row r="370" spans="1:48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</row>
    <row r="371" spans="1:48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</row>
    <row r="372" spans="1:48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</row>
    <row r="373" spans="1:48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</row>
    <row r="374" spans="1:48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</row>
    <row r="375" spans="1:48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</row>
    <row r="376" spans="1:48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</row>
    <row r="377" spans="1:48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</row>
    <row r="378" spans="1:48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</row>
    <row r="379" spans="1:48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</row>
    <row r="380" spans="1:48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</row>
    <row r="381" spans="1:48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</row>
    <row r="382" spans="1:48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</row>
    <row r="383" spans="1:48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</row>
    <row r="384" spans="1:48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</row>
    <row r="385" spans="1:48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</row>
    <row r="386" spans="1:48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</row>
    <row r="387" spans="1:48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</row>
    <row r="388" spans="1:48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</row>
    <row r="389" spans="1:48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</row>
    <row r="390" spans="1:48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</row>
    <row r="391" spans="1:48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</row>
    <row r="392" spans="1:48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</row>
    <row r="393" spans="1:48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</row>
    <row r="394" spans="1:48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</row>
    <row r="395" spans="1:48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</row>
    <row r="396" spans="1:48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</row>
    <row r="397" spans="1:48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</row>
    <row r="398" spans="1:48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</row>
    <row r="399" spans="1:48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</row>
    <row r="400" spans="1:48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</row>
    <row r="401" spans="1:48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</row>
    <row r="402" spans="1:48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</row>
    <row r="403" spans="1:48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</row>
    <row r="404" spans="1:48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</row>
    <row r="405" spans="1:48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</row>
    <row r="406" spans="1:48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</row>
    <row r="407" spans="1:48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</row>
    <row r="408" spans="1:48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</row>
    <row r="409" spans="1:48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</row>
    <row r="410" spans="1:48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</row>
    <row r="411" spans="1:48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</row>
    <row r="412" spans="1:48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</row>
    <row r="413" spans="1:48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</row>
    <row r="414" spans="1:48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</row>
    <row r="415" spans="1:48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</row>
    <row r="416" spans="1:48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</row>
    <row r="417" spans="1:48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</row>
    <row r="418" spans="1:48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</row>
    <row r="419" spans="1:48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</row>
    <row r="420" spans="1:48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</row>
    <row r="421" spans="1:48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</row>
    <row r="422" spans="1:48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</row>
    <row r="423" spans="1:48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</row>
    <row r="424" spans="1:48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</row>
    <row r="425" spans="1:48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</row>
    <row r="426" spans="1:48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</row>
    <row r="427" spans="1:48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</row>
    <row r="428" spans="1:48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</row>
    <row r="429" spans="1:48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</row>
    <row r="430" spans="1:48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</row>
    <row r="431" spans="1:48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</row>
    <row r="432" spans="1:48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</row>
    <row r="433" spans="1:48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</row>
    <row r="434" spans="1:48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</row>
    <row r="435" spans="1:48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</row>
    <row r="436" spans="1:48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</row>
    <row r="437" spans="1:48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</row>
    <row r="438" spans="1:48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</row>
    <row r="439" spans="1:48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</row>
    <row r="440" spans="1:48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</row>
    <row r="441" spans="1:48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</row>
    <row r="442" spans="1:48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</row>
    <row r="443" spans="1:48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</row>
    <row r="444" spans="1:48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</row>
    <row r="445" spans="1:48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</row>
    <row r="446" spans="1:48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</row>
    <row r="447" spans="1:48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</row>
    <row r="448" spans="1:48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</row>
    <row r="449" spans="1:48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</row>
    <row r="450" spans="1:48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</row>
    <row r="451" spans="1:48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</row>
    <row r="452" spans="1:48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</row>
    <row r="453" spans="1:48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</row>
    <row r="454" spans="1:48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</row>
    <row r="455" spans="1:48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</row>
    <row r="456" spans="1:48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</row>
    <row r="457" spans="1:48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</row>
    <row r="458" spans="1:48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</row>
    <row r="459" spans="1:48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</row>
    <row r="460" spans="1:48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</row>
    <row r="461" spans="1:48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</row>
    <row r="462" spans="1:48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</row>
    <row r="463" spans="1:48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</row>
    <row r="464" spans="1:48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</row>
    <row r="465" spans="1:48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</row>
    <row r="466" spans="1:48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</row>
    <row r="467" spans="1:48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</row>
    <row r="468" spans="1:48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</row>
    <row r="469" spans="1:48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</row>
    <row r="470" spans="1:48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</row>
    <row r="471" spans="1:48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</row>
    <row r="472" spans="1:48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</row>
    <row r="473" spans="1:48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</row>
    <row r="474" spans="1:48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</row>
    <row r="475" spans="1:48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</row>
    <row r="476" spans="1:48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</row>
    <row r="477" spans="1:48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</row>
    <row r="478" spans="1:48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</row>
    <row r="479" spans="1:48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</row>
    <row r="480" spans="1:48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</row>
    <row r="481" spans="1:48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</row>
    <row r="482" spans="1:48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</row>
    <row r="483" spans="1:48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</row>
    <row r="484" spans="1:48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</row>
    <row r="485" spans="1:48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</row>
    <row r="486" spans="1:48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</row>
    <row r="487" spans="1:48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</row>
    <row r="488" spans="1:48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</row>
    <row r="489" spans="1:48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</row>
    <row r="490" spans="1:48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</row>
    <row r="491" spans="1:48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</row>
    <row r="492" spans="1:48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</row>
    <row r="493" spans="1:48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</row>
    <row r="494" spans="1:48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</row>
    <row r="495" spans="1:48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</row>
    <row r="496" spans="1:48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</row>
    <row r="497" spans="1:48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</row>
    <row r="498" spans="1:48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</row>
    <row r="499" spans="1:48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</row>
    <row r="500" spans="1:48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</row>
    <row r="501" spans="1:48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</row>
    <row r="502" spans="1:48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</row>
    <row r="503" spans="1:48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</row>
    <row r="504" spans="1:48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</row>
    <row r="505" spans="1:48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</row>
    <row r="506" spans="1:48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</row>
    <row r="507" spans="1:48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</row>
    <row r="508" spans="1:48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</row>
    <row r="509" spans="1:48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</row>
    <row r="510" spans="1:48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</row>
    <row r="511" spans="1:48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</row>
    <row r="512" spans="1:48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</row>
    <row r="513" spans="1:48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</row>
    <row r="514" spans="1:48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</row>
    <row r="515" spans="1:48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</row>
    <row r="516" spans="1:48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</row>
    <row r="517" spans="1:48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</row>
    <row r="518" spans="1:48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</row>
    <row r="519" spans="1:48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</row>
    <row r="520" spans="1:48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</row>
    <row r="521" spans="1:48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</row>
    <row r="522" spans="1:48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</row>
    <row r="523" spans="1:48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</row>
    <row r="524" spans="1:48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</row>
    <row r="525" spans="1:48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</row>
    <row r="526" spans="1:48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</row>
    <row r="527" spans="1:48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</row>
    <row r="528" spans="1:48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</row>
    <row r="529" spans="1:48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</row>
    <row r="530" spans="1:48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</row>
    <row r="531" spans="1:48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</row>
    <row r="532" spans="1:48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</row>
    <row r="533" spans="1:48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</row>
    <row r="534" spans="1:48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</row>
    <row r="535" spans="1:48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</row>
    <row r="536" spans="1:48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</row>
    <row r="537" spans="1:48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</row>
    <row r="538" spans="1:48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</row>
    <row r="539" spans="1:48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</row>
    <row r="540" spans="1:48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</row>
    <row r="541" spans="1:48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</row>
    <row r="542" spans="1:48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</row>
    <row r="543" spans="1:48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</row>
    <row r="544" spans="1:48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</row>
    <row r="545" spans="1:48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</row>
    <row r="546" spans="1:48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</row>
    <row r="547" spans="1:48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</row>
    <row r="548" spans="1:48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</row>
    <row r="549" spans="1:48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</row>
    <row r="550" spans="1:48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</row>
    <row r="551" spans="1:48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</row>
    <row r="552" spans="1:48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</row>
    <row r="553" spans="1:48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</row>
    <row r="554" spans="1:48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</row>
    <row r="555" spans="1:48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</row>
    <row r="556" spans="1:48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</row>
    <row r="557" spans="1:48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</row>
    <row r="558" spans="1:48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</row>
    <row r="559" spans="1:48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</row>
    <row r="560" spans="1:48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</row>
    <row r="561" spans="1:48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</row>
    <row r="562" spans="1:48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</row>
    <row r="563" spans="1:48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</row>
    <row r="564" spans="1:48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</row>
    <row r="565" spans="1:48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</row>
    <row r="566" spans="1:48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</row>
    <row r="567" spans="1:48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</row>
    <row r="568" spans="1:48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</row>
    <row r="569" spans="1:48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</row>
    <row r="570" spans="1:48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</row>
    <row r="571" spans="1:48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</row>
    <row r="572" spans="1:48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</row>
    <row r="573" spans="1:48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</row>
    <row r="574" spans="1:48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</row>
    <row r="575" spans="1:48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</row>
    <row r="576" spans="1:48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</row>
    <row r="577" spans="1:48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</row>
    <row r="578" spans="1:48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</row>
    <row r="579" spans="1:48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</row>
    <row r="580" spans="1:48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</row>
    <row r="581" spans="1:48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</row>
    <row r="582" spans="1:48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</row>
    <row r="583" spans="1:48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</row>
    <row r="584" spans="1:48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</row>
    <row r="585" spans="1:48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</row>
    <row r="586" spans="1:48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</row>
    <row r="587" spans="1:48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</row>
    <row r="588" spans="1:48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</row>
    <row r="589" spans="1:48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</row>
    <row r="590" spans="1:48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</row>
    <row r="591" spans="1:48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</row>
    <row r="592" spans="1:48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</row>
    <row r="593" spans="1:48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</row>
    <row r="594" spans="1:48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</row>
    <row r="595" spans="1:48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</row>
    <row r="596" spans="1:48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</row>
    <row r="597" spans="1:48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</row>
    <row r="598" spans="1:48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</row>
    <row r="599" spans="1:48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</row>
    <row r="600" spans="1:48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</row>
    <row r="601" spans="1:48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</row>
    <row r="602" spans="1:48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</row>
    <row r="603" spans="1:48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</row>
    <row r="604" spans="1:48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</row>
    <row r="605" spans="1:48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</row>
    <row r="606" spans="1:48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</row>
    <row r="607" spans="1:48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</row>
    <row r="608" spans="1:48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</row>
    <row r="609" spans="1:48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</row>
    <row r="610" spans="1:48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</row>
    <row r="611" spans="1:48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</row>
    <row r="612" spans="1:48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</row>
    <row r="613" spans="1:48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</row>
    <row r="614" spans="1:48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</row>
    <row r="615" spans="1:48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</row>
    <row r="616" spans="1:48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</row>
    <row r="617" spans="1:48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</row>
    <row r="618" spans="1:48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</row>
    <row r="619" spans="1:48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</row>
    <row r="620" spans="1:48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</row>
    <row r="621" spans="1:48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</row>
    <row r="622" spans="1:48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</row>
    <row r="623" spans="1:48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</row>
    <row r="624" spans="1:48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</row>
    <row r="625" spans="1:48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</row>
    <row r="626" spans="1:48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</row>
    <row r="627" spans="1:48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</row>
    <row r="628" spans="1:48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</row>
    <row r="629" spans="1:48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</row>
    <row r="630" spans="1:48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</row>
    <row r="631" spans="1:48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</row>
    <row r="632" spans="1:48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</row>
    <row r="633" spans="1:48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</row>
    <row r="634" spans="1:48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</row>
    <row r="635" spans="1:48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</row>
    <row r="636" spans="1:48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</row>
    <row r="637" spans="1:48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</row>
    <row r="638" spans="1:48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</row>
    <row r="639" spans="1:48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</row>
    <row r="640" spans="1:48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</row>
    <row r="641" spans="1:48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</row>
    <row r="642" spans="1:48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</row>
    <row r="643" spans="1:48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</row>
    <row r="644" spans="1:48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</row>
    <row r="645" spans="1:48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</row>
    <row r="646" spans="1:48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</row>
    <row r="647" spans="1:48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</row>
    <row r="648" spans="1:48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</row>
    <row r="649" spans="1:48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</row>
    <row r="650" spans="1:48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</row>
    <row r="651" spans="1:48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</row>
    <row r="652" spans="1:48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</row>
    <row r="653" spans="1:48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</row>
    <row r="654" spans="1:48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</row>
    <row r="655" spans="1:48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</row>
    <row r="656" spans="1:48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</row>
    <row r="657" spans="1:48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</row>
    <row r="658" spans="1:48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</row>
    <row r="659" spans="1:48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</row>
    <row r="660" spans="1:48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</row>
    <row r="661" spans="1:48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</row>
    <row r="662" spans="1:48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</row>
    <row r="663" spans="1:48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</row>
    <row r="664" spans="1:48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</row>
    <row r="665" spans="1:48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</row>
    <row r="666" spans="1:48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</row>
    <row r="667" spans="1:48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</row>
    <row r="668" spans="1:48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</row>
    <row r="669" spans="1:48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</row>
    <row r="670" spans="1:48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</row>
    <row r="671" spans="1:48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</row>
    <row r="672" spans="1:48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</row>
    <row r="673" spans="1:48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</row>
    <row r="674" spans="1:48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</row>
    <row r="675" spans="1:48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</row>
    <row r="676" spans="1:48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</row>
    <row r="677" spans="1:48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</row>
    <row r="678" spans="1:48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</row>
    <row r="679" spans="1:48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</row>
    <row r="680" spans="1:48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</row>
    <row r="681" spans="1:48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</row>
    <row r="682" spans="1:48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</row>
    <row r="683" spans="1:48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</row>
    <row r="684" spans="1:48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</row>
    <row r="685" spans="1:48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</row>
    <row r="686" spans="1:48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</row>
    <row r="687" spans="1:48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</row>
    <row r="688" spans="1:48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</row>
    <row r="689" spans="1:48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</row>
    <row r="690" spans="1:48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</row>
    <row r="691" spans="1:48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</row>
    <row r="692" spans="1:48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</row>
    <row r="693" spans="1:48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</row>
    <row r="694" spans="1:48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</row>
    <row r="695" spans="1:48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</row>
    <row r="696" spans="1:48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</row>
    <row r="697" spans="1:48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</row>
    <row r="698" spans="1:48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</row>
    <row r="699" spans="1:48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</row>
    <row r="700" spans="1:48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</row>
    <row r="701" spans="1:48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</row>
    <row r="702" spans="1:48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</row>
    <row r="703" spans="1:48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</row>
    <row r="704" spans="1:48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</row>
    <row r="705" spans="1:48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</row>
    <row r="706" spans="1:48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</row>
    <row r="707" spans="1:48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</row>
    <row r="708" spans="1:48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</row>
    <row r="709" spans="1:48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</row>
    <row r="710" spans="1:48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</row>
    <row r="711" spans="1:48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</row>
    <row r="712" spans="1:48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</row>
    <row r="713" spans="1:48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</row>
    <row r="714" spans="1:48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</row>
    <row r="715" spans="1:48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</row>
    <row r="716" spans="1:48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</row>
    <row r="717" spans="1:48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</row>
    <row r="718" spans="1:48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</row>
    <row r="719" spans="1:48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</row>
    <row r="720" spans="1:48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</row>
    <row r="721" spans="1:48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</row>
    <row r="722" spans="1:48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</row>
    <row r="723" spans="1:48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</row>
    <row r="724" spans="1:48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</row>
    <row r="725" spans="1:48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</row>
    <row r="726" spans="1:48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</row>
    <row r="727" spans="1:48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</row>
    <row r="728" spans="1:48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</row>
    <row r="729" spans="1:48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</row>
    <row r="730" spans="1:48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</row>
    <row r="731" spans="1:48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</row>
    <row r="732" spans="1:48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</row>
    <row r="733" spans="1:48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</row>
    <row r="734" spans="1:48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</row>
    <row r="735" spans="1:48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</row>
    <row r="736" spans="1:48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</row>
    <row r="737" spans="1:48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</row>
    <row r="738" spans="1:48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</row>
    <row r="739" spans="1:48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</row>
    <row r="740" spans="1:48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</row>
    <row r="741" spans="1:48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</row>
    <row r="742" spans="1:48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</row>
    <row r="743" spans="1:48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</row>
    <row r="744" spans="1:48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</row>
    <row r="745" spans="1:48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</row>
    <row r="746" spans="1:48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</row>
    <row r="747" spans="1:48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</row>
    <row r="748" spans="1:48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</row>
    <row r="749" spans="1:48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</row>
    <row r="750" spans="1:48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</row>
    <row r="751" spans="1:48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</row>
    <row r="752" spans="1:48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</row>
    <row r="753" spans="1:48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</row>
    <row r="754" spans="1:48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</row>
    <row r="755" spans="1:48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</row>
    <row r="756" spans="1:48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</row>
    <row r="757" spans="1:48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</row>
    <row r="758" spans="1:48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</row>
    <row r="759" spans="1:48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</row>
    <row r="760" spans="1:48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</row>
    <row r="761" spans="1:48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</row>
    <row r="762" spans="1:48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</row>
    <row r="763" spans="1:48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</row>
    <row r="764" spans="1:48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</row>
    <row r="765" spans="1:48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</row>
    <row r="766" spans="1:48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</row>
    <row r="767" spans="1:48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</row>
    <row r="768" spans="1:48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</row>
    <row r="769" spans="1:48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</row>
    <row r="770" spans="1:48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</row>
    <row r="771" spans="1:48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</row>
    <row r="772" spans="1:48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</row>
    <row r="773" spans="1:48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</row>
    <row r="774" spans="1:48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</row>
    <row r="775" spans="1:48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</row>
    <row r="776" spans="1:48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</row>
    <row r="777" spans="1:48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</row>
    <row r="778" spans="1:48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</row>
    <row r="779" spans="1:48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</row>
    <row r="780" spans="1:48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</row>
    <row r="781" spans="1:48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</row>
    <row r="782" spans="1:48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</row>
    <row r="783" spans="1:48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</row>
    <row r="784" spans="1:48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</row>
    <row r="785" spans="1:48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</row>
    <row r="786" spans="1:48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</row>
    <row r="787" spans="1:48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</row>
    <row r="788" spans="1:48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</row>
    <row r="789" spans="1:48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</row>
    <row r="790" spans="1:48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</row>
    <row r="791" spans="1:48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</row>
    <row r="792" spans="1:48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</row>
    <row r="793" spans="1:48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</row>
    <row r="794" spans="1:48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</row>
    <row r="795" spans="1:48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</row>
    <row r="796" spans="1:48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</row>
    <row r="797" spans="1:48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</row>
    <row r="798" spans="1:48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</row>
    <row r="799" spans="1:48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</row>
    <row r="800" spans="1:48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</row>
    <row r="801" spans="1:48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</row>
    <row r="802" spans="1:48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</row>
    <row r="803" spans="1:48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</row>
    <row r="804" spans="1:48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</row>
    <row r="805" spans="1:48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</row>
    <row r="806" spans="1:48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</row>
    <row r="807" spans="1:48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</row>
    <row r="808" spans="1:48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</row>
    <row r="809" spans="1:48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</row>
    <row r="810" spans="1:48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</row>
    <row r="811" spans="1:48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</row>
    <row r="812" spans="1:48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</row>
    <row r="813" spans="1:48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</row>
    <row r="814" spans="1:48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</row>
    <row r="815" spans="1:48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</row>
    <row r="816" spans="1:48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</row>
    <row r="817" spans="1:48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</row>
    <row r="818" spans="1:48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</row>
    <row r="819" spans="1:48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</row>
    <row r="820" spans="1:48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</row>
    <row r="821" spans="1:48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</row>
    <row r="822" spans="1:48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</row>
    <row r="823" spans="1:48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</row>
    <row r="824" spans="1:48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</row>
    <row r="825" spans="1:48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</row>
    <row r="826" spans="1:48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</row>
    <row r="827" spans="1:48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</row>
    <row r="828" spans="1:48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</row>
    <row r="829" spans="1:48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</row>
    <row r="830" spans="1:48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</row>
    <row r="831" spans="1:48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</row>
    <row r="832" spans="1:48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</row>
    <row r="833" spans="1:48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</row>
    <row r="834" spans="1:48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</row>
    <row r="835" spans="1:48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</row>
    <row r="836" spans="1:48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</row>
    <row r="837" spans="1:48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</row>
    <row r="838" spans="1:48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</row>
    <row r="839" spans="1:48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</row>
    <row r="840" spans="1:48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</row>
    <row r="841" spans="1:48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</row>
    <row r="842" spans="1:48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</row>
    <row r="843" spans="1:48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</row>
    <row r="844" spans="1:48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</row>
    <row r="845" spans="1:48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</row>
    <row r="846" spans="1:48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</row>
    <row r="847" spans="1:48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</row>
    <row r="848" spans="1:48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</row>
    <row r="849" spans="1:48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</row>
    <row r="850" spans="1:48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</row>
    <row r="851" spans="1:48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</row>
    <row r="852" spans="1:48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</row>
    <row r="853" spans="1:48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</row>
    <row r="854" spans="1:48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</row>
    <row r="855" spans="1:48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</row>
    <row r="856" spans="1:48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</row>
    <row r="857" spans="1:48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</row>
    <row r="858" spans="1:48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</row>
    <row r="859" spans="1:48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</row>
    <row r="860" spans="1:48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</row>
    <row r="861" spans="1:48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</row>
    <row r="862" spans="1:48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</row>
    <row r="863" spans="1:48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</row>
    <row r="864" spans="1:48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</row>
    <row r="865" spans="1:48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</row>
    <row r="866" spans="1:48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</row>
    <row r="867" spans="1:48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</row>
    <row r="868" spans="1:48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</row>
    <row r="869" spans="1:48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</row>
    <row r="870" spans="1:48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</row>
    <row r="871" spans="1:48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</row>
    <row r="872" spans="1:48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</row>
    <row r="873" spans="1:48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</row>
    <row r="874" spans="1:48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</row>
    <row r="875" spans="1:48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</row>
    <row r="876" spans="1:48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</row>
    <row r="877" spans="1:48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</row>
    <row r="878" spans="1:48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</row>
    <row r="879" spans="1:48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</row>
    <row r="880" spans="1:48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</row>
    <row r="881" spans="1:48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</row>
    <row r="882" spans="1:48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</row>
    <row r="883" spans="1:48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</row>
    <row r="884" spans="1:48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</row>
    <row r="885" spans="1:48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</row>
    <row r="886" spans="1:48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</row>
    <row r="887" spans="1:48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</row>
    <row r="888" spans="1:48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</row>
    <row r="889" spans="1:48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</row>
    <row r="890" spans="1:48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</row>
    <row r="891" spans="1:48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</row>
    <row r="892" spans="1:48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</row>
    <row r="893" spans="1:48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</row>
    <row r="894" spans="1:48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</row>
    <row r="895" spans="1:48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</row>
    <row r="896" spans="1:48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</row>
    <row r="897" spans="1:48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</row>
    <row r="898" spans="1:48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</row>
    <row r="899" spans="1:48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</row>
    <row r="900" spans="1:48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</row>
    <row r="901" spans="1:48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</row>
    <row r="902" spans="1:48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</row>
    <row r="903" spans="1:48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</row>
    <row r="904" spans="1:48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</row>
    <row r="905" spans="1:48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</row>
    <row r="906" spans="1:48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</row>
    <row r="907" spans="1:48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</row>
    <row r="908" spans="1:48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</row>
    <row r="909" spans="1:48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</row>
    <row r="910" spans="1:48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</row>
    <row r="911" spans="1:48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</row>
    <row r="912" spans="1:48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</row>
    <row r="913" spans="1:48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</row>
    <row r="914" spans="1:48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</row>
    <row r="915" spans="1:48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</row>
    <row r="916" spans="1:48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</row>
    <row r="917" spans="1:48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</row>
    <row r="918" spans="1:48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</row>
    <row r="919" spans="1:48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</row>
    <row r="920" spans="1:48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</row>
    <row r="921" spans="1:48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</row>
    <row r="922" spans="1:48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</row>
    <row r="923" spans="1:48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</row>
    <row r="924" spans="1:48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</row>
    <row r="925" spans="1:48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</row>
    <row r="926" spans="1:48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</row>
    <row r="927" spans="1:48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</row>
    <row r="928" spans="1:48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</row>
    <row r="929" spans="1:48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</row>
    <row r="930" spans="1:48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</row>
    <row r="931" spans="1:48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</row>
    <row r="932" spans="1:48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</row>
    <row r="933" spans="1:48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</row>
    <row r="934" spans="1:48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</row>
    <row r="935" spans="1:48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</row>
    <row r="936" spans="1:48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</row>
    <row r="937" spans="1:48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</row>
    <row r="938" spans="1:48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</row>
    <row r="939" spans="1:48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</row>
    <row r="940" spans="1:48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</row>
    <row r="941" spans="1:48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</row>
    <row r="942" spans="1:48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</row>
    <row r="943" spans="1:48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</row>
    <row r="944" spans="1:48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</row>
    <row r="945" spans="1:48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</row>
    <row r="946" spans="1:48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</row>
    <row r="947" spans="1:48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</row>
    <row r="948" spans="1:48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</row>
    <row r="949" spans="1:48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</row>
    <row r="950" spans="1:48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</row>
    <row r="951" spans="1:48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</row>
    <row r="952" spans="1:48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</row>
    <row r="953" spans="1:48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</row>
    <row r="954" spans="1:48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</row>
    <row r="955" spans="1:48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</row>
    <row r="956" spans="1:48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</row>
    <row r="957" spans="1:48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</row>
    <row r="958" spans="1:48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</row>
    <row r="959" spans="1:48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</row>
    <row r="960" spans="1:48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</row>
    <row r="961" spans="1:48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</row>
    <row r="962" spans="1:48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</row>
    <row r="963" spans="1:48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</row>
    <row r="964" spans="1:48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</row>
    <row r="965" spans="1:48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</row>
    <row r="966" spans="1:48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</row>
    <row r="967" spans="1:48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</row>
    <row r="968" spans="1:48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</row>
    <row r="969" spans="1:48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</row>
    <row r="970" spans="1:48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</row>
    <row r="971" spans="1:48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</row>
    <row r="972" spans="1:48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</row>
    <row r="973" spans="1:48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</row>
    <row r="974" spans="1:48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</row>
    <row r="975" spans="1:48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</row>
    <row r="976" spans="1:48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</row>
    <row r="977" spans="1:48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</row>
    <row r="978" spans="1:48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</row>
    <row r="979" spans="1:48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</row>
    <row r="980" spans="1:48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</row>
    <row r="981" spans="1:48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</row>
    <row r="982" spans="1:48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</row>
    <row r="983" spans="1:48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</row>
    <row r="984" spans="1:48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</row>
    <row r="985" spans="1:48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</row>
    <row r="986" spans="1:48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</row>
    <row r="987" spans="1:48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</row>
    <row r="988" spans="1:48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</row>
    <row r="989" spans="1:48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</row>
    <row r="990" spans="1:48" ht="12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</row>
    <row r="991" spans="1:48" ht="12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</row>
    <row r="992" spans="1:48" ht="12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</row>
    <row r="993" spans="1:48" ht="12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</row>
    <row r="994" spans="1:48" ht="12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</row>
    <row r="995" spans="1:48" ht="12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</row>
    <row r="996" spans="1:48" ht="12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</row>
    <row r="997" spans="1:48" ht="12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</row>
    <row r="998" spans="1:48" ht="12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</row>
    <row r="999" spans="1:48" ht="12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</row>
    <row r="1000" spans="1:48" ht="12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</row>
    <row r="1001" spans="1:48" ht="12.75" customHeight="1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</row>
    <row r="1002" spans="1:48" ht="12.75" customHeight="1">
      <c r="A1002" s="64"/>
      <c r="B1002" s="64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</row>
    <row r="1003" spans="1:48" ht="12.75" customHeight="1">
      <c r="A1003" s="64"/>
      <c r="B1003" s="64"/>
      <c r="C1003" s="64"/>
      <c r="D1003" s="64"/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  <c r="AH1003" s="64"/>
      <c r="AI1003" s="64"/>
      <c r="AJ1003" s="64"/>
      <c r="AK1003" s="64"/>
      <c r="AL1003" s="64"/>
      <c r="AM1003" s="64"/>
      <c r="AN1003" s="64"/>
      <c r="AO1003" s="64"/>
      <c r="AP1003" s="64"/>
      <c r="AQ1003" s="64"/>
      <c r="AR1003" s="64"/>
      <c r="AS1003" s="64"/>
      <c r="AT1003" s="64"/>
      <c r="AU1003" s="64"/>
      <c r="AV1003" s="64"/>
    </row>
    <row r="1004" spans="1:48" ht="12.75" customHeight="1">
      <c r="A1004" s="64"/>
      <c r="B1004" s="64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  <c r="AH1004" s="64"/>
      <c r="AI1004" s="64"/>
      <c r="AJ1004" s="64"/>
      <c r="AK1004" s="64"/>
      <c r="AL1004" s="64"/>
      <c r="AM1004" s="64"/>
      <c r="AN1004" s="64"/>
      <c r="AO1004" s="64"/>
      <c r="AP1004" s="64"/>
      <c r="AQ1004" s="64"/>
      <c r="AR1004" s="64"/>
      <c r="AS1004" s="64"/>
      <c r="AT1004" s="64"/>
      <c r="AU1004" s="64"/>
      <c r="AV1004" s="64"/>
    </row>
    <row r="1005" spans="1:48" ht="12.75" customHeight="1">
      <c r="A1005" s="64"/>
      <c r="B1005" s="64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  <c r="AH1005" s="64"/>
      <c r="AI1005" s="64"/>
      <c r="AJ1005" s="64"/>
      <c r="AK1005" s="64"/>
      <c r="AL1005" s="64"/>
      <c r="AM1005" s="64"/>
      <c r="AN1005" s="64"/>
      <c r="AO1005" s="64"/>
      <c r="AP1005" s="64"/>
      <c r="AQ1005" s="64"/>
      <c r="AR1005" s="64"/>
      <c r="AS1005" s="64"/>
      <c r="AT1005" s="64"/>
      <c r="AU1005" s="64"/>
      <c r="AV1005" s="64"/>
    </row>
    <row r="1006" spans="1:48" ht="12.75" customHeight="1">
      <c r="A1006" s="64"/>
      <c r="B1006" s="64"/>
      <c r="C1006" s="64"/>
      <c r="D1006" s="64"/>
      <c r="E1006" s="64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  <c r="AH1006" s="64"/>
      <c r="AI1006" s="64"/>
      <c r="AJ1006" s="64"/>
      <c r="AK1006" s="64"/>
      <c r="AL1006" s="64"/>
      <c r="AM1006" s="64"/>
      <c r="AN1006" s="64"/>
      <c r="AO1006" s="64"/>
      <c r="AP1006" s="64"/>
      <c r="AQ1006" s="64"/>
      <c r="AR1006" s="64"/>
      <c r="AS1006" s="64"/>
      <c r="AT1006" s="64"/>
      <c r="AU1006" s="64"/>
      <c r="AV1006" s="64"/>
    </row>
  </sheetData>
  <mergeCells count="192">
    <mergeCell ref="AM20:AO20"/>
    <mergeCell ref="AI21:AK21"/>
    <mergeCell ref="AM21:AO21"/>
    <mergeCell ref="B22:AS22"/>
    <mergeCell ref="O23:Q23"/>
    <mergeCell ref="S23:U23"/>
    <mergeCell ref="AM23:AO23"/>
    <mergeCell ref="A20:B20"/>
    <mergeCell ref="A23:B23"/>
    <mergeCell ref="W23:Y23"/>
    <mergeCell ref="AA23:AC23"/>
    <mergeCell ref="K23:M23"/>
    <mergeCell ref="A16:B16"/>
    <mergeCell ref="AE23:AG23"/>
    <mergeCell ref="AI23:AK23"/>
    <mergeCell ref="AI20:AK20"/>
    <mergeCell ref="AA20:AC20"/>
    <mergeCell ref="AA21:AC21"/>
    <mergeCell ref="S16:U16"/>
    <mergeCell ref="W16:Y16"/>
    <mergeCell ref="O20:Q20"/>
    <mergeCell ref="W20:Y20"/>
    <mergeCell ref="AE20:AG20"/>
    <mergeCell ref="O21:Q21"/>
    <mergeCell ref="W21:Y21"/>
    <mergeCell ref="AE21:AG21"/>
    <mergeCell ref="AA16:AC16"/>
    <mergeCell ref="AE16:AG16"/>
    <mergeCell ref="AI16:AK16"/>
    <mergeCell ref="K21:M21"/>
    <mergeCell ref="A1:A4"/>
    <mergeCell ref="B1:B4"/>
    <mergeCell ref="C1:C4"/>
    <mergeCell ref="D1:E3"/>
    <mergeCell ref="S1:Z1"/>
    <mergeCell ref="F2:F4"/>
    <mergeCell ref="I3:I4"/>
    <mergeCell ref="Z3:Z4"/>
    <mergeCell ref="U3:U4"/>
    <mergeCell ref="B15:AS15"/>
    <mergeCell ref="K16:M16"/>
    <mergeCell ref="J2:J4"/>
    <mergeCell ref="K3:K4"/>
    <mergeCell ref="K20:M20"/>
    <mergeCell ref="AA1:AH1"/>
    <mergeCell ref="AI1:AP1"/>
    <mergeCell ref="AP3:AP4"/>
    <mergeCell ref="AQ3:AQ4"/>
    <mergeCell ref="AR3:AR4"/>
    <mergeCell ref="AS3:AS4"/>
    <mergeCell ref="N3:N4"/>
    <mergeCell ref="O3:O4"/>
    <mergeCell ref="G3:G4"/>
    <mergeCell ref="H3:H4"/>
    <mergeCell ref="AM3:AM4"/>
    <mergeCell ref="F1:J1"/>
    <mergeCell ref="G2:I2"/>
    <mergeCell ref="K1:R1"/>
    <mergeCell ref="K2:N2"/>
    <mergeCell ref="O2:R2"/>
    <mergeCell ref="P3:P4"/>
    <mergeCell ref="S13:U13"/>
    <mergeCell ref="W13:Y13"/>
    <mergeCell ref="S7:U7"/>
    <mergeCell ref="W7:Y7"/>
    <mergeCell ref="AA7:AC7"/>
    <mergeCell ref="AE7:AG7"/>
    <mergeCell ref="AI7:AK7"/>
    <mergeCell ref="AM7:AO7"/>
    <mergeCell ref="A13:B13"/>
    <mergeCell ref="K13:M13"/>
    <mergeCell ref="O13:Q13"/>
    <mergeCell ref="AN48:AP48"/>
    <mergeCell ref="K30:M30"/>
    <mergeCell ref="V3:V4"/>
    <mergeCell ref="W3:W4"/>
    <mergeCell ref="X3:X4"/>
    <mergeCell ref="O16:Q16"/>
    <mergeCell ref="S20:U20"/>
    <mergeCell ref="S21:U21"/>
    <mergeCell ref="AQ1:AS2"/>
    <mergeCell ref="AA2:AD2"/>
    <mergeCell ref="AE2:AH2"/>
    <mergeCell ref="AI2:AL2"/>
    <mergeCell ref="AM2:AP2"/>
    <mergeCell ref="S2:V2"/>
    <mergeCell ref="W2:Z2"/>
    <mergeCell ref="L3:L4"/>
    <mergeCell ref="M3:M4"/>
    <mergeCell ref="Q3:Q4"/>
    <mergeCell ref="R3:R4"/>
    <mergeCell ref="S3:S4"/>
    <mergeCell ref="AB3:AB4"/>
    <mergeCell ref="AC3:AC4"/>
    <mergeCell ref="AD3:AD4"/>
    <mergeCell ref="AE3:AE4"/>
    <mergeCell ref="K45:AK45"/>
    <mergeCell ref="K46:AK46"/>
    <mergeCell ref="AL46:AM46"/>
    <mergeCell ref="AN46:AP46"/>
    <mergeCell ref="AQ46:AS46"/>
    <mergeCell ref="AQ47:AS47"/>
    <mergeCell ref="AL45:AM45"/>
    <mergeCell ref="AN45:AP45"/>
    <mergeCell ref="AL47:AM47"/>
    <mergeCell ref="AN47:AP47"/>
    <mergeCell ref="A58:C58"/>
    <mergeCell ref="A60:G60"/>
    <mergeCell ref="A61:J61"/>
    <mergeCell ref="D45:E45"/>
    <mergeCell ref="D46:E46"/>
    <mergeCell ref="F46:H46"/>
    <mergeCell ref="D47:E47"/>
    <mergeCell ref="F47:H47"/>
    <mergeCell ref="A49:F49"/>
    <mergeCell ref="J49:J50"/>
    <mergeCell ref="A54:AS54"/>
    <mergeCell ref="A55:AS55"/>
    <mergeCell ref="K47:AK47"/>
    <mergeCell ref="K48:AK48"/>
    <mergeCell ref="AL48:AM48"/>
    <mergeCell ref="K49:AK50"/>
    <mergeCell ref="AL49:AM50"/>
    <mergeCell ref="AN49:AP50"/>
    <mergeCell ref="AQ49:AS50"/>
    <mergeCell ref="F45:H45"/>
    <mergeCell ref="AQ45:AS45"/>
    <mergeCell ref="A57:C57"/>
    <mergeCell ref="D57:L57"/>
    <mergeCell ref="AQ48:AS48"/>
    <mergeCell ref="D44:E44"/>
    <mergeCell ref="F44:H44"/>
    <mergeCell ref="AL44:AM44"/>
    <mergeCell ref="K40:M40"/>
    <mergeCell ref="AE40:AG40"/>
    <mergeCell ref="AI40:AK40"/>
    <mergeCell ref="AM40:AO40"/>
    <mergeCell ref="K41:AS41"/>
    <mergeCell ref="A39:B39"/>
    <mergeCell ref="A40:B40"/>
    <mergeCell ref="O40:Q40"/>
    <mergeCell ref="AN44:AP44"/>
    <mergeCell ref="AQ44:AS44"/>
    <mergeCell ref="K44:AK44"/>
    <mergeCell ref="A30:B30"/>
    <mergeCell ref="K31:M31"/>
    <mergeCell ref="S30:U30"/>
    <mergeCell ref="W30:Y30"/>
    <mergeCell ref="AA30:AC30"/>
    <mergeCell ref="AE30:AG30"/>
    <mergeCell ref="AI30:AK30"/>
    <mergeCell ref="AM30:AO30"/>
    <mergeCell ref="S40:U40"/>
    <mergeCell ref="W40:Y40"/>
    <mergeCell ref="AA40:AC40"/>
    <mergeCell ref="O30:Q30"/>
    <mergeCell ref="Y3:Y4"/>
    <mergeCell ref="AN3:AN4"/>
    <mergeCell ref="AO3:AO4"/>
    <mergeCell ref="O31:Q31"/>
    <mergeCell ref="S31:U31"/>
    <mergeCell ref="W31:Y31"/>
    <mergeCell ref="AA31:AC31"/>
    <mergeCell ref="AE31:AG31"/>
    <mergeCell ref="AI31:AK31"/>
    <mergeCell ref="AM31:AO31"/>
    <mergeCell ref="AA3:AA4"/>
    <mergeCell ref="AM16:AO16"/>
    <mergeCell ref="AF3:AF4"/>
    <mergeCell ref="AG3:AG4"/>
    <mergeCell ref="AH3:AH4"/>
    <mergeCell ref="AI3:AI4"/>
    <mergeCell ref="AJ3:AJ4"/>
    <mergeCell ref="AK3:AK4"/>
    <mergeCell ref="AL3:AL4"/>
    <mergeCell ref="T3:T4"/>
    <mergeCell ref="B6:AS6"/>
    <mergeCell ref="A7:B7"/>
    <mergeCell ref="K7:M7"/>
    <mergeCell ref="O7:Q7"/>
    <mergeCell ref="AA13:AC13"/>
    <mergeCell ref="AE13:AG13"/>
    <mergeCell ref="AI13:AK13"/>
    <mergeCell ref="AM13:AO13"/>
    <mergeCell ref="K14:M14"/>
    <mergeCell ref="O14:Q14"/>
    <mergeCell ref="S14:U14"/>
    <mergeCell ref="W14:Y14"/>
    <mergeCell ref="AA14:AC14"/>
    <mergeCell ref="AE14:AG14"/>
    <mergeCell ref="AI14:AK14"/>
    <mergeCell ref="AM14:AO14"/>
  </mergeCells>
  <printOptions horizontalCentered="1" verticalCentered="1"/>
  <pageMargins left="0" right="0" top="0.59055118110236227" bottom="0" header="0" footer="0"/>
  <pageSetup paperSize="9" scale="43" orientation="landscape" r:id="rId1"/>
  <headerFooter>
    <oddFooter>&amp;R&amp;P</oddFooter>
  </headerFooter>
  <rowBreaks count="3" manualBreakCount="3">
    <brk id="28" max="16383" man="1"/>
    <brk id="58" man="1"/>
    <brk id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9"/>
  <sheetViews>
    <sheetView showGridLines="0" view="pageBreakPreview" zoomScale="60" zoomScaleNormal="60" workbookViewId="0">
      <pane xSplit="45" ySplit="6" topLeftCell="AT37" activePane="bottomRight" state="frozen"/>
      <selection pane="topRight" activeCell="AT1" sqref="AT1"/>
      <selection pane="bottomLeft" activeCell="A7" sqref="A7"/>
      <selection pane="bottomRight" activeCell="B21" sqref="B21"/>
    </sheetView>
  </sheetViews>
  <sheetFormatPr defaultColWidth="14.42578125" defaultRowHeight="15" customHeight="1"/>
  <cols>
    <col min="1" max="1" width="14.7109375" customWidth="1"/>
    <col min="2" max="2" width="82" customWidth="1"/>
    <col min="3" max="3" width="17.28515625" customWidth="1"/>
    <col min="4" max="4" width="6.7109375" customWidth="1"/>
    <col min="5" max="5" width="9.5703125" customWidth="1"/>
    <col min="6" max="10" width="6.7109375" customWidth="1"/>
    <col min="11" max="12" width="4.7109375" customWidth="1"/>
    <col min="13" max="13" width="6" customWidth="1"/>
    <col min="14" max="16" width="4.7109375" customWidth="1"/>
    <col min="17" max="17" width="6.140625" customWidth="1"/>
    <col min="18" max="20" width="4.7109375" customWidth="1"/>
    <col min="21" max="21" width="6.28515625" customWidth="1"/>
    <col min="22" max="24" width="4.7109375" customWidth="1"/>
    <col min="25" max="25" width="6.140625" customWidth="1"/>
    <col min="26" max="42" width="4.7109375" customWidth="1"/>
    <col min="43" max="43" width="8.5703125" customWidth="1"/>
    <col min="44" max="45" width="5.7109375" customWidth="1"/>
    <col min="46" max="46" width="9.140625" customWidth="1"/>
  </cols>
  <sheetData>
    <row r="1" spans="1:46" ht="12.75" customHeight="1">
      <c r="A1" s="64"/>
      <c r="B1" s="64"/>
      <c r="C1" s="225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</row>
    <row r="2" spans="1:46" ht="23.25" customHeight="1">
      <c r="A2" s="64"/>
      <c r="B2" s="64"/>
      <c r="C2" s="736" t="s">
        <v>198</v>
      </c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  <c r="AL2" s="572"/>
      <c r="AM2" s="572"/>
      <c r="AN2" s="572"/>
      <c r="AO2" s="572"/>
      <c r="AP2" s="572"/>
      <c r="AQ2" s="572"/>
      <c r="AR2" s="572"/>
      <c r="AS2" s="573"/>
      <c r="AT2" s="64"/>
    </row>
    <row r="3" spans="1:46" ht="24.75" customHeight="1">
      <c r="A3" s="64"/>
      <c r="B3" s="226"/>
      <c r="C3" s="580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581"/>
      <c r="AJ3" s="581"/>
      <c r="AK3" s="581"/>
      <c r="AL3" s="581"/>
      <c r="AM3" s="581"/>
      <c r="AN3" s="581"/>
      <c r="AO3" s="581"/>
      <c r="AP3" s="581"/>
      <c r="AQ3" s="581"/>
      <c r="AR3" s="581"/>
      <c r="AS3" s="582"/>
      <c r="AT3" s="64"/>
    </row>
    <row r="4" spans="1:46" ht="43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5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</row>
    <row r="5" spans="1:46" ht="55.5" customHeight="1">
      <c r="A5" s="663" t="s">
        <v>100</v>
      </c>
      <c r="B5" s="666" t="s">
        <v>199</v>
      </c>
      <c r="C5" s="658" t="s">
        <v>102</v>
      </c>
      <c r="D5" s="667" t="s">
        <v>200</v>
      </c>
      <c r="E5" s="668"/>
      <c r="F5" s="659" t="s">
        <v>104</v>
      </c>
      <c r="G5" s="660"/>
      <c r="H5" s="660"/>
      <c r="I5" s="660"/>
      <c r="J5" s="661"/>
      <c r="K5" s="655" t="s">
        <v>105</v>
      </c>
      <c r="L5" s="614"/>
      <c r="M5" s="614"/>
      <c r="N5" s="614"/>
      <c r="O5" s="614"/>
      <c r="P5" s="614"/>
      <c r="Q5" s="614"/>
      <c r="R5" s="656"/>
      <c r="S5" s="655" t="s">
        <v>106</v>
      </c>
      <c r="T5" s="614"/>
      <c r="U5" s="614"/>
      <c r="V5" s="614"/>
      <c r="W5" s="614"/>
      <c r="X5" s="614"/>
      <c r="Y5" s="614"/>
      <c r="Z5" s="656"/>
      <c r="AA5" s="655" t="s">
        <v>107</v>
      </c>
      <c r="AB5" s="614"/>
      <c r="AC5" s="614"/>
      <c r="AD5" s="614"/>
      <c r="AE5" s="614"/>
      <c r="AF5" s="614"/>
      <c r="AG5" s="614"/>
      <c r="AH5" s="656"/>
      <c r="AI5" s="655" t="s">
        <v>108</v>
      </c>
      <c r="AJ5" s="614"/>
      <c r="AK5" s="614"/>
      <c r="AL5" s="614"/>
      <c r="AM5" s="614"/>
      <c r="AN5" s="614"/>
      <c r="AO5" s="614"/>
      <c r="AP5" s="656"/>
      <c r="AQ5" s="642" t="s">
        <v>109</v>
      </c>
      <c r="AR5" s="643"/>
      <c r="AS5" s="644"/>
      <c r="AT5" s="83"/>
    </row>
    <row r="6" spans="1:46" ht="52.5" customHeight="1">
      <c r="A6" s="664"/>
      <c r="B6" s="664"/>
      <c r="C6" s="664"/>
      <c r="D6" s="669"/>
      <c r="E6" s="670"/>
      <c r="F6" s="672" t="s">
        <v>110</v>
      </c>
      <c r="G6" s="662" t="s">
        <v>111</v>
      </c>
      <c r="H6" s="562"/>
      <c r="I6" s="563"/>
      <c r="J6" s="652" t="s">
        <v>112</v>
      </c>
      <c r="K6" s="648" t="s">
        <v>113</v>
      </c>
      <c r="L6" s="600"/>
      <c r="M6" s="600"/>
      <c r="N6" s="601"/>
      <c r="O6" s="648" t="s">
        <v>114</v>
      </c>
      <c r="P6" s="600"/>
      <c r="Q6" s="600"/>
      <c r="R6" s="601"/>
      <c r="S6" s="648" t="s">
        <v>115</v>
      </c>
      <c r="T6" s="600"/>
      <c r="U6" s="600"/>
      <c r="V6" s="601"/>
      <c r="W6" s="648" t="s">
        <v>116</v>
      </c>
      <c r="X6" s="600"/>
      <c r="Y6" s="600"/>
      <c r="Z6" s="601"/>
      <c r="AA6" s="648" t="s">
        <v>117</v>
      </c>
      <c r="AB6" s="600"/>
      <c r="AC6" s="600"/>
      <c r="AD6" s="601"/>
      <c r="AE6" s="648" t="s">
        <v>118</v>
      </c>
      <c r="AF6" s="600"/>
      <c r="AG6" s="600"/>
      <c r="AH6" s="601"/>
      <c r="AI6" s="648" t="s">
        <v>119</v>
      </c>
      <c r="AJ6" s="600"/>
      <c r="AK6" s="600"/>
      <c r="AL6" s="601"/>
      <c r="AM6" s="648" t="s">
        <v>120</v>
      </c>
      <c r="AN6" s="600"/>
      <c r="AO6" s="600"/>
      <c r="AP6" s="601"/>
      <c r="AQ6" s="645"/>
      <c r="AR6" s="646"/>
      <c r="AS6" s="647"/>
      <c r="AT6" s="83"/>
    </row>
    <row r="7" spans="1:46" ht="32.25" customHeight="1">
      <c r="A7" s="664"/>
      <c r="B7" s="664"/>
      <c r="C7" s="664"/>
      <c r="D7" s="671"/>
      <c r="E7" s="582"/>
      <c r="F7" s="673"/>
      <c r="G7" s="595" t="s">
        <v>121</v>
      </c>
      <c r="H7" s="597" t="s">
        <v>122</v>
      </c>
      <c r="I7" s="595" t="s">
        <v>123</v>
      </c>
      <c r="J7" s="653"/>
      <c r="K7" s="595" t="s">
        <v>124</v>
      </c>
      <c r="L7" s="597" t="s">
        <v>125</v>
      </c>
      <c r="M7" s="595" t="s">
        <v>126</v>
      </c>
      <c r="N7" s="602" t="s">
        <v>127</v>
      </c>
      <c r="O7" s="595" t="s">
        <v>124</v>
      </c>
      <c r="P7" s="597" t="s">
        <v>125</v>
      </c>
      <c r="Q7" s="595" t="s">
        <v>126</v>
      </c>
      <c r="R7" s="602" t="s">
        <v>127</v>
      </c>
      <c r="S7" s="595" t="s">
        <v>124</v>
      </c>
      <c r="T7" s="597" t="s">
        <v>125</v>
      </c>
      <c r="U7" s="595" t="s">
        <v>126</v>
      </c>
      <c r="V7" s="602" t="s">
        <v>127</v>
      </c>
      <c r="W7" s="595" t="s">
        <v>124</v>
      </c>
      <c r="X7" s="597" t="s">
        <v>125</v>
      </c>
      <c r="Y7" s="595" t="s">
        <v>126</v>
      </c>
      <c r="Z7" s="602" t="s">
        <v>127</v>
      </c>
      <c r="AA7" s="595" t="s">
        <v>124</v>
      </c>
      <c r="AB7" s="597" t="s">
        <v>125</v>
      </c>
      <c r="AC7" s="595" t="s">
        <v>126</v>
      </c>
      <c r="AD7" s="602" t="s">
        <v>127</v>
      </c>
      <c r="AE7" s="595" t="s">
        <v>124</v>
      </c>
      <c r="AF7" s="597" t="s">
        <v>125</v>
      </c>
      <c r="AG7" s="595" t="s">
        <v>126</v>
      </c>
      <c r="AH7" s="602" t="s">
        <v>127</v>
      </c>
      <c r="AI7" s="595" t="s">
        <v>124</v>
      </c>
      <c r="AJ7" s="597" t="s">
        <v>125</v>
      </c>
      <c r="AK7" s="595" t="s">
        <v>126</v>
      </c>
      <c r="AL7" s="602" t="s">
        <v>127</v>
      </c>
      <c r="AM7" s="595" t="s">
        <v>124</v>
      </c>
      <c r="AN7" s="597" t="s">
        <v>125</v>
      </c>
      <c r="AO7" s="595" t="s">
        <v>126</v>
      </c>
      <c r="AP7" s="602" t="s">
        <v>127</v>
      </c>
      <c r="AQ7" s="657" t="s">
        <v>128</v>
      </c>
      <c r="AR7" s="658" t="s">
        <v>129</v>
      </c>
      <c r="AS7" s="657" t="s">
        <v>130</v>
      </c>
      <c r="AT7" s="83"/>
    </row>
    <row r="8" spans="1:46" ht="136.5" customHeight="1" thickBot="1">
      <c r="A8" s="665"/>
      <c r="B8" s="665"/>
      <c r="C8" s="603"/>
      <c r="D8" s="84" t="s">
        <v>131</v>
      </c>
      <c r="E8" s="84" t="s">
        <v>132</v>
      </c>
      <c r="F8" s="674"/>
      <c r="G8" s="596"/>
      <c r="H8" s="598"/>
      <c r="I8" s="596"/>
      <c r="J8" s="654"/>
      <c r="K8" s="596"/>
      <c r="L8" s="598"/>
      <c r="M8" s="596"/>
      <c r="N8" s="603"/>
      <c r="O8" s="596"/>
      <c r="P8" s="598"/>
      <c r="Q8" s="596"/>
      <c r="R8" s="603"/>
      <c r="S8" s="596"/>
      <c r="T8" s="598"/>
      <c r="U8" s="596"/>
      <c r="V8" s="603"/>
      <c r="W8" s="596"/>
      <c r="X8" s="598"/>
      <c r="Y8" s="596"/>
      <c r="Z8" s="603"/>
      <c r="AA8" s="596"/>
      <c r="AB8" s="598"/>
      <c r="AC8" s="596"/>
      <c r="AD8" s="603"/>
      <c r="AE8" s="596"/>
      <c r="AF8" s="598"/>
      <c r="AG8" s="596"/>
      <c r="AH8" s="603"/>
      <c r="AI8" s="596"/>
      <c r="AJ8" s="598"/>
      <c r="AK8" s="596"/>
      <c r="AL8" s="603"/>
      <c r="AM8" s="596"/>
      <c r="AN8" s="598"/>
      <c r="AO8" s="596"/>
      <c r="AP8" s="603"/>
      <c r="AQ8" s="603"/>
      <c r="AR8" s="665"/>
      <c r="AS8" s="603"/>
      <c r="AT8" s="83"/>
    </row>
    <row r="9" spans="1:46" s="334" customFormat="1" ht="23.25" customHeight="1" thickBot="1">
      <c r="A9" s="227" t="s">
        <v>134</v>
      </c>
      <c r="B9" s="737" t="s">
        <v>286</v>
      </c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2"/>
      <c r="AK9" s="592"/>
      <c r="AL9" s="592"/>
      <c r="AM9" s="592"/>
      <c r="AN9" s="592"/>
      <c r="AO9" s="592"/>
      <c r="AP9" s="592"/>
      <c r="AQ9" s="592"/>
      <c r="AR9" s="592"/>
      <c r="AS9" s="593"/>
      <c r="AT9" s="485"/>
    </row>
    <row r="10" spans="1:46" s="334" customFormat="1" ht="45.75" customHeight="1" thickBot="1">
      <c r="A10" s="738" t="s">
        <v>201</v>
      </c>
      <c r="B10" s="615"/>
      <c r="C10" s="294"/>
      <c r="D10" s="295">
        <f>D11</f>
        <v>2</v>
      </c>
      <c r="E10" s="295">
        <f>E11</f>
        <v>60</v>
      </c>
      <c r="F10" s="295"/>
      <c r="G10" s="506"/>
      <c r="H10" s="295"/>
      <c r="I10" s="506"/>
      <c r="J10" s="295"/>
      <c r="K10" s="693">
        <f>K11</f>
        <v>0</v>
      </c>
      <c r="L10" s="694"/>
      <c r="M10" s="615"/>
      <c r="N10" s="295">
        <f>N11</f>
        <v>2</v>
      </c>
      <c r="O10" s="693">
        <f>O11</f>
        <v>0</v>
      </c>
      <c r="P10" s="694"/>
      <c r="Q10" s="615"/>
      <c r="R10" s="295">
        <f>R11</f>
        <v>0</v>
      </c>
      <c r="S10" s="693">
        <f>S11</f>
        <v>0</v>
      </c>
      <c r="T10" s="694"/>
      <c r="U10" s="615"/>
      <c r="V10" s="295">
        <f>V11</f>
        <v>0</v>
      </c>
      <c r="W10" s="693">
        <f t="shared" ref="W10" si="0">W11</f>
        <v>0</v>
      </c>
      <c r="X10" s="694"/>
      <c r="Y10" s="615"/>
      <c r="Z10" s="295">
        <f t="shared" ref="Z10:AA10" si="1">Z11</f>
        <v>0</v>
      </c>
      <c r="AA10" s="693">
        <f t="shared" si="1"/>
        <v>0</v>
      </c>
      <c r="AB10" s="694"/>
      <c r="AC10" s="615"/>
      <c r="AD10" s="295">
        <f t="shared" ref="AD10:AE10" si="2">AD11</f>
        <v>0</v>
      </c>
      <c r="AE10" s="693">
        <f t="shared" si="2"/>
        <v>0</v>
      </c>
      <c r="AF10" s="694"/>
      <c r="AG10" s="615"/>
      <c r="AH10" s="295">
        <f t="shared" ref="AH10:AI10" si="3">AH11</f>
        <v>0</v>
      </c>
      <c r="AI10" s="693">
        <f t="shared" si="3"/>
        <v>0</v>
      </c>
      <c r="AJ10" s="694"/>
      <c r="AK10" s="615"/>
      <c r="AL10" s="295">
        <f t="shared" ref="AL10:AM10" si="4">AL11</f>
        <v>0</v>
      </c>
      <c r="AM10" s="693">
        <f t="shared" si="4"/>
        <v>0</v>
      </c>
      <c r="AN10" s="694"/>
      <c r="AO10" s="615"/>
      <c r="AP10" s="295">
        <f t="shared" ref="AP10" si="5">AP11</f>
        <v>0</v>
      </c>
      <c r="AQ10" s="296"/>
      <c r="AR10" s="297"/>
      <c r="AS10" s="298"/>
      <c r="AT10" s="335"/>
    </row>
    <row r="11" spans="1:46" s="334" customFormat="1" ht="30" customHeight="1" thickBot="1">
      <c r="A11" s="507"/>
      <c r="B11" s="508" t="s">
        <v>203</v>
      </c>
      <c r="C11" s="509"/>
      <c r="D11" s="510">
        <v>2</v>
      </c>
      <c r="E11" s="510">
        <f t="shared" ref="E11" si="6">D11*30</f>
        <v>60</v>
      </c>
      <c r="F11" s="510"/>
      <c r="G11" s="510"/>
      <c r="H11" s="510"/>
      <c r="I11" s="510"/>
      <c r="J11" s="510"/>
      <c r="K11" s="695">
        <f>SUM(K13:M14)</f>
        <v>0</v>
      </c>
      <c r="L11" s="696"/>
      <c r="M11" s="697"/>
      <c r="N11" s="511">
        <f>SUM(N12:N14)</f>
        <v>2</v>
      </c>
      <c r="O11" s="695">
        <f>SUM(O13:Q13)</f>
        <v>0</v>
      </c>
      <c r="P11" s="696"/>
      <c r="Q11" s="697"/>
      <c r="R11" s="511">
        <f>SUM(R12:R14)</f>
        <v>0</v>
      </c>
      <c r="S11" s="695">
        <f>SUM(S12:U14)</f>
        <v>0</v>
      </c>
      <c r="T11" s="696"/>
      <c r="U11" s="697"/>
      <c r="V11" s="511">
        <f>SUM(V12:V14)</f>
        <v>0</v>
      </c>
      <c r="W11" s="695">
        <f>SUM(W13:Y13)</f>
        <v>0</v>
      </c>
      <c r="X11" s="696"/>
      <c r="Y11" s="697"/>
      <c r="Z11" s="511">
        <v>0</v>
      </c>
      <c r="AA11" s="695">
        <f>SUM(AA13:AC13)</f>
        <v>0</v>
      </c>
      <c r="AB11" s="696"/>
      <c r="AC11" s="697"/>
      <c r="AD11" s="511">
        <f>SUM(AD13)</f>
        <v>0</v>
      </c>
      <c r="AE11" s="695">
        <f>SUM(AE13:AG13)</f>
        <v>0</v>
      </c>
      <c r="AF11" s="696"/>
      <c r="AG11" s="697"/>
      <c r="AH11" s="511">
        <f>SUM(AH13)</f>
        <v>0</v>
      </c>
      <c r="AI11" s="695">
        <f>SUM(AI13:AK13)</f>
        <v>0</v>
      </c>
      <c r="AJ11" s="696"/>
      <c r="AK11" s="697"/>
      <c r="AL11" s="511">
        <f>SUM(AL13)</f>
        <v>0</v>
      </c>
      <c r="AM11" s="695">
        <f>SUM(AM13:AO13)</f>
        <v>0</v>
      </c>
      <c r="AN11" s="696"/>
      <c r="AO11" s="697"/>
      <c r="AP11" s="511">
        <f>SUM(AP13)</f>
        <v>0</v>
      </c>
      <c r="AQ11" s="512"/>
      <c r="AR11" s="513"/>
      <c r="AS11" s="514"/>
      <c r="AT11" s="335"/>
    </row>
    <row r="12" spans="1:46" s="334" customFormat="1" ht="66" customHeight="1">
      <c r="A12" s="515" t="s">
        <v>204</v>
      </c>
      <c r="B12" s="292" t="s">
        <v>290</v>
      </c>
      <c r="C12" s="516" t="s">
        <v>205</v>
      </c>
      <c r="D12" s="683">
        <v>2</v>
      </c>
      <c r="E12" s="684">
        <v>60</v>
      </c>
      <c r="F12" s="684">
        <f>G12+H12+I12</f>
        <v>24</v>
      </c>
      <c r="G12" s="684">
        <v>16</v>
      </c>
      <c r="H12" s="684"/>
      <c r="I12" s="684">
        <v>8</v>
      </c>
      <c r="J12" s="684">
        <f>E12-F12</f>
        <v>36</v>
      </c>
      <c r="K12" s="687">
        <v>1</v>
      </c>
      <c r="L12" s="690"/>
      <c r="M12" s="675">
        <v>0.5</v>
      </c>
      <c r="N12" s="678">
        <v>2</v>
      </c>
      <c r="O12" s="517"/>
      <c r="P12" s="518"/>
      <c r="Q12" s="519"/>
      <c r="R12" s="679"/>
      <c r="S12" s="252"/>
      <c r="T12" s="251"/>
      <c r="U12" s="247"/>
      <c r="V12" s="249"/>
      <c r="W12" s="517"/>
      <c r="X12" s="518"/>
      <c r="Y12" s="519"/>
      <c r="Z12" s="679"/>
      <c r="AA12" s="252"/>
      <c r="AB12" s="251"/>
      <c r="AC12" s="247"/>
      <c r="AD12" s="249"/>
      <c r="AE12" s="250"/>
      <c r="AF12" s="251"/>
      <c r="AG12" s="247" t="s">
        <v>5</v>
      </c>
      <c r="AH12" s="249"/>
      <c r="AI12" s="250"/>
      <c r="AJ12" s="251"/>
      <c r="AK12" s="247"/>
      <c r="AL12" s="249"/>
      <c r="AM12" s="252"/>
      <c r="AN12" s="251"/>
      <c r="AO12" s="247"/>
      <c r="AP12" s="249"/>
      <c r="AQ12" s="683">
        <v>1</v>
      </c>
      <c r="AR12" s="253"/>
      <c r="AS12" s="301"/>
      <c r="AT12" s="335"/>
    </row>
    <row r="13" spans="1:46" s="334" customFormat="1" ht="55.5" customHeight="1">
      <c r="A13" s="336" t="s">
        <v>206</v>
      </c>
      <c r="B13" s="316" t="s">
        <v>257</v>
      </c>
      <c r="C13" s="246" t="s">
        <v>207</v>
      </c>
      <c r="D13" s="681"/>
      <c r="E13" s="685"/>
      <c r="F13" s="685"/>
      <c r="G13" s="685"/>
      <c r="H13" s="685"/>
      <c r="I13" s="685"/>
      <c r="J13" s="685"/>
      <c r="K13" s="688"/>
      <c r="L13" s="691"/>
      <c r="M13" s="676"/>
      <c r="N13" s="679"/>
      <c r="O13" s="520"/>
      <c r="P13" s="521"/>
      <c r="Q13" s="522"/>
      <c r="R13" s="681"/>
      <c r="S13" s="250"/>
      <c r="T13" s="251"/>
      <c r="U13" s="300"/>
      <c r="V13" s="248"/>
      <c r="W13" s="523"/>
      <c r="X13" s="524"/>
      <c r="Y13" s="525"/>
      <c r="Z13" s="681"/>
      <c r="AA13" s="250"/>
      <c r="AB13" s="251"/>
      <c r="AC13" s="300"/>
      <c r="AD13" s="249"/>
      <c r="AE13" s="250"/>
      <c r="AF13" s="251"/>
      <c r="AG13" s="300"/>
      <c r="AH13" s="249"/>
      <c r="AI13" s="250"/>
      <c r="AJ13" s="251"/>
      <c r="AK13" s="300"/>
      <c r="AL13" s="249"/>
      <c r="AM13" s="250"/>
      <c r="AN13" s="251"/>
      <c r="AO13" s="300"/>
      <c r="AP13" s="249"/>
      <c r="AQ13" s="681"/>
      <c r="AR13" s="164"/>
      <c r="AS13" s="299"/>
      <c r="AT13" s="335"/>
    </row>
    <row r="14" spans="1:46" s="334" customFormat="1" ht="42.75" customHeight="1" thickBot="1">
      <c r="A14" s="337" t="s">
        <v>208</v>
      </c>
      <c r="B14" s="305" t="s">
        <v>244</v>
      </c>
      <c r="C14" s="526" t="s">
        <v>207</v>
      </c>
      <c r="D14" s="682"/>
      <c r="E14" s="686"/>
      <c r="F14" s="686"/>
      <c r="G14" s="686"/>
      <c r="H14" s="686"/>
      <c r="I14" s="686"/>
      <c r="J14" s="686"/>
      <c r="K14" s="689"/>
      <c r="L14" s="692"/>
      <c r="M14" s="677"/>
      <c r="N14" s="680"/>
      <c r="O14" s="527"/>
      <c r="P14" s="528"/>
      <c r="Q14" s="529"/>
      <c r="R14" s="682"/>
      <c r="S14" s="530"/>
      <c r="T14" s="303"/>
      <c r="U14" s="531"/>
      <c r="V14" s="532"/>
      <c r="W14" s="527"/>
      <c r="X14" s="528"/>
      <c r="Y14" s="529"/>
      <c r="Z14" s="682"/>
      <c r="AA14" s="530"/>
      <c r="AB14" s="303"/>
      <c r="AC14" s="531"/>
      <c r="AD14" s="304"/>
      <c r="AE14" s="302"/>
      <c r="AF14" s="303"/>
      <c r="AG14" s="531"/>
      <c r="AH14" s="304"/>
      <c r="AI14" s="302"/>
      <c r="AJ14" s="303"/>
      <c r="AK14" s="531"/>
      <c r="AL14" s="304"/>
      <c r="AM14" s="530"/>
      <c r="AN14" s="303"/>
      <c r="AO14" s="531"/>
      <c r="AP14" s="304"/>
      <c r="AQ14" s="682"/>
      <c r="AR14" s="533"/>
      <c r="AS14" s="534"/>
      <c r="AT14" s="335"/>
    </row>
    <row r="15" spans="1:46" ht="21.75" customHeight="1" thickBot="1">
      <c r="A15" s="254" t="s">
        <v>145</v>
      </c>
      <c r="B15" s="733" t="s">
        <v>146</v>
      </c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4"/>
      <c r="U15" s="734"/>
      <c r="V15" s="734"/>
      <c r="W15" s="734"/>
      <c r="X15" s="734"/>
      <c r="Y15" s="734"/>
      <c r="Z15" s="734"/>
      <c r="AA15" s="734"/>
      <c r="AB15" s="734"/>
      <c r="AC15" s="734"/>
      <c r="AD15" s="734"/>
      <c r="AE15" s="734"/>
      <c r="AF15" s="734"/>
      <c r="AG15" s="734"/>
      <c r="AH15" s="734"/>
      <c r="AI15" s="734"/>
      <c r="AJ15" s="734"/>
      <c r="AK15" s="734"/>
      <c r="AL15" s="734"/>
      <c r="AM15" s="734"/>
      <c r="AN15" s="734"/>
      <c r="AO15" s="734"/>
      <c r="AP15" s="734"/>
      <c r="AQ15" s="734"/>
      <c r="AR15" s="734"/>
      <c r="AS15" s="735"/>
      <c r="AT15" s="124"/>
    </row>
    <row r="16" spans="1:46" ht="47.25" customHeight="1" thickBot="1">
      <c r="A16" s="706" t="s">
        <v>201</v>
      </c>
      <c r="B16" s="601"/>
      <c r="C16" s="228"/>
      <c r="D16" s="213">
        <f>D17+D23</f>
        <v>25</v>
      </c>
      <c r="E16" s="213">
        <f>E17+E18</f>
        <v>600</v>
      </c>
      <c r="F16" s="213"/>
      <c r="G16" s="229"/>
      <c r="H16" s="213"/>
      <c r="I16" s="229"/>
      <c r="J16" s="213"/>
      <c r="K16" s="730">
        <f>K17+K23</f>
        <v>4</v>
      </c>
      <c r="L16" s="600"/>
      <c r="M16" s="601"/>
      <c r="N16" s="213">
        <f t="shared" ref="N16:O16" si="7">N17+N23</f>
        <v>5</v>
      </c>
      <c r="O16" s="730">
        <f t="shared" si="7"/>
        <v>12</v>
      </c>
      <c r="P16" s="600"/>
      <c r="Q16" s="601"/>
      <c r="R16" s="230">
        <f t="shared" ref="R16:S16" si="8">R17+R23</f>
        <v>15</v>
      </c>
      <c r="S16" s="730">
        <f t="shared" si="8"/>
        <v>4</v>
      </c>
      <c r="T16" s="600"/>
      <c r="U16" s="601"/>
      <c r="V16" s="230">
        <f t="shared" ref="V16:W16" si="9">V17+V23</f>
        <v>5</v>
      </c>
      <c r="W16" s="730">
        <f t="shared" si="9"/>
        <v>0</v>
      </c>
      <c r="X16" s="600"/>
      <c r="Y16" s="601"/>
      <c r="Z16" s="213">
        <f t="shared" ref="Z16:AA16" si="10">Z17+Z23</f>
        <v>0</v>
      </c>
      <c r="AA16" s="730">
        <f t="shared" si="10"/>
        <v>0</v>
      </c>
      <c r="AB16" s="600"/>
      <c r="AC16" s="601"/>
      <c r="AD16" s="213">
        <f t="shared" ref="AD16:AE16" si="11">AD17+AD23</f>
        <v>0</v>
      </c>
      <c r="AE16" s="730">
        <f t="shared" si="11"/>
        <v>0</v>
      </c>
      <c r="AF16" s="600"/>
      <c r="AG16" s="601"/>
      <c r="AH16" s="213">
        <f t="shared" ref="AH16:AI16" si="12">AH17+AH23</f>
        <v>0</v>
      </c>
      <c r="AI16" s="730">
        <f t="shared" si="12"/>
        <v>0</v>
      </c>
      <c r="AJ16" s="600"/>
      <c r="AK16" s="601"/>
      <c r="AL16" s="213">
        <f t="shared" ref="AL16:AM16" si="13">AL17+AL23</f>
        <v>0</v>
      </c>
      <c r="AM16" s="730">
        <f t="shared" si="13"/>
        <v>0</v>
      </c>
      <c r="AN16" s="600"/>
      <c r="AO16" s="601"/>
      <c r="AP16" s="213">
        <f>AP17+AP23</f>
        <v>0</v>
      </c>
      <c r="AQ16" s="208"/>
      <c r="AR16" s="85"/>
      <c r="AS16" s="206"/>
      <c r="AT16" s="130"/>
    </row>
    <row r="17" spans="1:46" ht="40.5" customHeight="1">
      <c r="A17" s="231"/>
      <c r="B17" s="232" t="s">
        <v>202</v>
      </c>
      <c r="C17" s="228"/>
      <c r="D17" s="233">
        <f t="shared" ref="D17:E17" si="14">SUM(D19:D22)</f>
        <v>20</v>
      </c>
      <c r="E17" s="233">
        <f t="shared" si="14"/>
        <v>600</v>
      </c>
      <c r="F17" s="233"/>
      <c r="G17" s="233"/>
      <c r="H17" s="233"/>
      <c r="I17" s="233"/>
      <c r="J17" s="233"/>
      <c r="K17" s="730">
        <f>SUM(K19:M22)</f>
        <v>4</v>
      </c>
      <c r="L17" s="600"/>
      <c r="M17" s="601"/>
      <c r="N17" s="233">
        <f>SUM(N19:N22)</f>
        <v>5</v>
      </c>
      <c r="O17" s="730">
        <f>SUM(O19:Q22)</f>
        <v>12</v>
      </c>
      <c r="P17" s="600"/>
      <c r="Q17" s="601"/>
      <c r="R17" s="233">
        <f>SUM(R19:R22)</f>
        <v>15</v>
      </c>
      <c r="S17" s="730">
        <f>SUM(S19:U22)</f>
        <v>0</v>
      </c>
      <c r="T17" s="600"/>
      <c r="U17" s="601"/>
      <c r="V17" s="233">
        <f>SUM(V19:V22)</f>
        <v>0</v>
      </c>
      <c r="W17" s="730">
        <f>SUM(W19:Y22)</f>
        <v>0</v>
      </c>
      <c r="X17" s="600"/>
      <c r="Y17" s="601"/>
      <c r="Z17" s="233">
        <f>SUM(Z19:Z22)</f>
        <v>0</v>
      </c>
      <c r="AA17" s="730">
        <f>SUM(AA19:AC22)</f>
        <v>0</v>
      </c>
      <c r="AB17" s="600"/>
      <c r="AC17" s="601"/>
      <c r="AD17" s="233">
        <f>SUM(AD19:AD22)</f>
        <v>0</v>
      </c>
      <c r="AE17" s="730">
        <f>SUM(AE19:AG22)</f>
        <v>0</v>
      </c>
      <c r="AF17" s="600"/>
      <c r="AG17" s="601"/>
      <c r="AH17" s="233">
        <f>SUM(AH19:AH22)</f>
        <v>0</v>
      </c>
      <c r="AI17" s="730">
        <f>SUM(AI19:AK22)</f>
        <v>0</v>
      </c>
      <c r="AJ17" s="600"/>
      <c r="AK17" s="601"/>
      <c r="AL17" s="233">
        <f>SUM(AL19:AL22)</f>
        <v>0</v>
      </c>
      <c r="AM17" s="730">
        <f>SUM(AM19:AO22)</f>
        <v>0</v>
      </c>
      <c r="AN17" s="600"/>
      <c r="AO17" s="601"/>
      <c r="AP17" s="233">
        <f>SUM(AP19:AP22)</f>
        <v>0</v>
      </c>
      <c r="AQ17" s="208"/>
      <c r="AR17" s="85"/>
      <c r="AS17" s="206"/>
      <c r="AT17" s="130"/>
    </row>
    <row r="18" spans="1:46" ht="1.5" customHeight="1" thickBot="1">
      <c r="A18" s="131"/>
      <c r="B18" s="255"/>
      <c r="C18" s="256"/>
      <c r="D18" s="159"/>
      <c r="E18" s="109"/>
      <c r="F18" s="111"/>
      <c r="G18" s="112"/>
      <c r="H18" s="112"/>
      <c r="I18" s="112"/>
      <c r="J18" s="113"/>
      <c r="K18" s="116"/>
      <c r="L18" s="112"/>
      <c r="M18" s="113"/>
      <c r="N18" s="114"/>
      <c r="O18" s="111"/>
      <c r="P18" s="112"/>
      <c r="Q18" s="115"/>
      <c r="R18" s="163"/>
      <c r="S18" s="111"/>
      <c r="T18" s="112"/>
      <c r="U18" s="115"/>
      <c r="V18" s="163"/>
      <c r="W18" s="111"/>
      <c r="X18" s="112"/>
      <c r="Y18" s="115"/>
      <c r="Z18" s="114"/>
      <c r="AA18" s="111"/>
      <c r="AB18" s="112"/>
      <c r="AC18" s="115"/>
      <c r="AD18" s="114"/>
      <c r="AE18" s="116"/>
      <c r="AF18" s="112"/>
      <c r="AG18" s="115"/>
      <c r="AH18" s="114"/>
      <c r="AI18" s="116"/>
      <c r="AJ18" s="112"/>
      <c r="AK18" s="115"/>
      <c r="AL18" s="114"/>
      <c r="AM18" s="111"/>
      <c r="AN18" s="112"/>
      <c r="AO18" s="115"/>
      <c r="AP18" s="114"/>
      <c r="AQ18" s="257"/>
      <c r="AR18" s="258"/>
      <c r="AS18" s="259"/>
      <c r="AT18" s="130"/>
    </row>
    <row r="19" spans="1:46" ht="33.75" customHeight="1">
      <c r="A19" s="126" t="s">
        <v>209</v>
      </c>
      <c r="B19" s="307" t="s">
        <v>246</v>
      </c>
      <c r="C19" s="127" t="s">
        <v>148</v>
      </c>
      <c r="D19" s="120">
        <v>5</v>
      </c>
      <c r="E19" s="128">
        <f t="shared" ref="E19:E22" si="15">D19*30</f>
        <v>150</v>
      </c>
      <c r="F19" s="106">
        <f t="shared" ref="F19:F22" si="16">G19+H19+I19</f>
        <v>64</v>
      </c>
      <c r="G19" s="120">
        <v>32</v>
      </c>
      <c r="H19" s="120"/>
      <c r="I19" s="120">
        <v>32</v>
      </c>
      <c r="J19" s="129">
        <f t="shared" ref="J19:J22" si="17">E19-F19</f>
        <v>86</v>
      </c>
      <c r="K19" s="100"/>
      <c r="L19" s="101"/>
      <c r="M19" s="102"/>
      <c r="N19" s="103"/>
      <c r="O19" s="100">
        <v>2</v>
      </c>
      <c r="P19" s="101"/>
      <c r="Q19" s="102">
        <v>2</v>
      </c>
      <c r="R19" s="103">
        <v>5</v>
      </c>
      <c r="S19" s="100"/>
      <c r="T19" s="101"/>
      <c r="U19" s="102"/>
      <c r="V19" s="103"/>
      <c r="W19" s="100"/>
      <c r="X19" s="101"/>
      <c r="Y19" s="102"/>
      <c r="Z19" s="103"/>
      <c r="AA19" s="100"/>
      <c r="AB19" s="101"/>
      <c r="AC19" s="102"/>
      <c r="AD19" s="103"/>
      <c r="AE19" s="104"/>
      <c r="AF19" s="101"/>
      <c r="AG19" s="102"/>
      <c r="AH19" s="103"/>
      <c r="AI19" s="104"/>
      <c r="AJ19" s="101"/>
      <c r="AK19" s="102"/>
      <c r="AL19" s="103"/>
      <c r="AM19" s="100"/>
      <c r="AN19" s="101"/>
      <c r="AO19" s="102"/>
      <c r="AP19" s="103"/>
      <c r="AQ19" s="120">
        <v>2</v>
      </c>
      <c r="AR19" s="106"/>
      <c r="AS19" s="120"/>
      <c r="AT19" s="130"/>
    </row>
    <row r="20" spans="1:46" ht="21.75" customHeight="1">
      <c r="A20" s="131" t="s">
        <v>210</v>
      </c>
      <c r="B20" s="308" t="s">
        <v>249</v>
      </c>
      <c r="C20" s="132" t="s">
        <v>150</v>
      </c>
      <c r="D20" s="109">
        <v>5</v>
      </c>
      <c r="E20" s="110">
        <f t="shared" si="15"/>
        <v>150</v>
      </c>
      <c r="F20" s="117">
        <f t="shared" si="16"/>
        <v>64</v>
      </c>
      <c r="G20" s="109">
        <v>32</v>
      </c>
      <c r="H20" s="109">
        <v>16</v>
      </c>
      <c r="I20" s="109">
        <v>16</v>
      </c>
      <c r="J20" s="133">
        <f t="shared" si="17"/>
        <v>86</v>
      </c>
      <c r="K20" s="111"/>
      <c r="L20" s="112"/>
      <c r="M20" s="115"/>
      <c r="N20" s="114"/>
      <c r="O20" s="111">
        <v>2</v>
      </c>
      <c r="P20" s="112">
        <v>1</v>
      </c>
      <c r="Q20" s="115">
        <v>1</v>
      </c>
      <c r="R20" s="114">
        <v>5</v>
      </c>
      <c r="S20" s="104"/>
      <c r="T20" s="100"/>
      <c r="U20" s="129"/>
      <c r="V20" s="103"/>
      <c r="W20" s="100"/>
      <c r="X20" s="100"/>
      <c r="Y20" s="128"/>
      <c r="Z20" s="103"/>
      <c r="AA20" s="100"/>
      <c r="AB20" s="100"/>
      <c r="AC20" s="128"/>
      <c r="AD20" s="103"/>
      <c r="AE20" s="116"/>
      <c r="AF20" s="112"/>
      <c r="AG20" s="115"/>
      <c r="AH20" s="114"/>
      <c r="AI20" s="116"/>
      <c r="AJ20" s="112"/>
      <c r="AK20" s="115"/>
      <c r="AL20" s="114"/>
      <c r="AM20" s="100"/>
      <c r="AN20" s="100"/>
      <c r="AO20" s="128"/>
      <c r="AP20" s="103"/>
      <c r="AQ20" s="120">
        <v>2</v>
      </c>
      <c r="AR20" s="134"/>
      <c r="AS20" s="135"/>
      <c r="AT20" s="130"/>
    </row>
    <row r="21" spans="1:46" ht="51.75" customHeight="1">
      <c r="A21" s="136" t="s">
        <v>211</v>
      </c>
      <c r="B21" s="317" t="s">
        <v>250</v>
      </c>
      <c r="C21" s="137"/>
      <c r="D21" s="138">
        <v>5</v>
      </c>
      <c r="E21" s="139">
        <f t="shared" si="15"/>
        <v>150</v>
      </c>
      <c r="F21" s="140">
        <f t="shared" si="16"/>
        <v>64</v>
      </c>
      <c r="G21" s="138">
        <v>32</v>
      </c>
      <c r="H21" s="138"/>
      <c r="I21" s="138">
        <v>32</v>
      </c>
      <c r="J21" s="141">
        <f t="shared" si="17"/>
        <v>86</v>
      </c>
      <c r="K21" s="142"/>
      <c r="L21" s="143"/>
      <c r="M21" s="144"/>
      <c r="N21" s="145"/>
      <c r="O21" s="142">
        <v>2</v>
      </c>
      <c r="P21" s="143"/>
      <c r="Q21" s="144">
        <v>2</v>
      </c>
      <c r="R21" s="145">
        <v>5</v>
      </c>
      <c r="S21" s="142"/>
      <c r="T21" s="143"/>
      <c r="U21" s="144"/>
      <c r="V21" s="145"/>
      <c r="W21" s="142"/>
      <c r="X21" s="143"/>
      <c r="Y21" s="144"/>
      <c r="Z21" s="145"/>
      <c r="AA21" s="142"/>
      <c r="AB21" s="143"/>
      <c r="AC21" s="144"/>
      <c r="AD21" s="145"/>
      <c r="AE21" s="146"/>
      <c r="AF21" s="143"/>
      <c r="AG21" s="144"/>
      <c r="AH21" s="145"/>
      <c r="AI21" s="146"/>
      <c r="AJ21" s="143"/>
      <c r="AK21" s="144"/>
      <c r="AL21" s="145"/>
      <c r="AM21" s="142"/>
      <c r="AN21" s="143"/>
      <c r="AO21" s="144"/>
      <c r="AP21" s="145"/>
      <c r="AQ21" s="120">
        <v>2</v>
      </c>
      <c r="AR21" s="140"/>
      <c r="AS21" s="138"/>
      <c r="AT21" s="130"/>
    </row>
    <row r="22" spans="1:46" ht="92.25" customHeight="1" thickBot="1">
      <c r="A22" s="136" t="s">
        <v>211</v>
      </c>
      <c r="B22" s="419" t="s">
        <v>270</v>
      </c>
      <c r="C22" s="137" t="s">
        <v>212</v>
      </c>
      <c r="D22" s="138">
        <v>5</v>
      </c>
      <c r="E22" s="139">
        <f t="shared" si="15"/>
        <v>150</v>
      </c>
      <c r="F22" s="140">
        <f t="shared" si="16"/>
        <v>64</v>
      </c>
      <c r="G22" s="138">
        <v>32</v>
      </c>
      <c r="H22" s="138">
        <v>16</v>
      </c>
      <c r="I22" s="138">
        <v>16</v>
      </c>
      <c r="J22" s="141">
        <f t="shared" si="17"/>
        <v>86</v>
      </c>
      <c r="K22" s="142">
        <v>2</v>
      </c>
      <c r="L22" s="143">
        <v>1</v>
      </c>
      <c r="M22" s="144">
        <v>1</v>
      </c>
      <c r="N22" s="145">
        <v>5</v>
      </c>
      <c r="O22" s="142"/>
      <c r="P22" s="143"/>
      <c r="Q22" s="144"/>
      <c r="R22" s="145"/>
      <c r="S22" s="142"/>
      <c r="T22" s="143"/>
      <c r="U22" s="144"/>
      <c r="V22" s="145"/>
      <c r="W22" s="142"/>
      <c r="X22" s="143"/>
      <c r="Y22" s="144"/>
      <c r="Z22" s="145"/>
      <c r="AA22" s="142"/>
      <c r="AB22" s="143"/>
      <c r="AC22" s="144"/>
      <c r="AD22" s="145"/>
      <c r="AE22" s="146"/>
      <c r="AF22" s="143"/>
      <c r="AG22" s="144"/>
      <c r="AH22" s="145"/>
      <c r="AI22" s="146"/>
      <c r="AJ22" s="143"/>
      <c r="AK22" s="144"/>
      <c r="AL22" s="145"/>
      <c r="AM22" s="142"/>
      <c r="AN22" s="143"/>
      <c r="AO22" s="144"/>
      <c r="AP22" s="145"/>
      <c r="AQ22" s="260">
        <v>1</v>
      </c>
      <c r="AR22" s="140"/>
      <c r="AS22" s="138"/>
      <c r="AT22" s="130"/>
    </row>
    <row r="23" spans="1:46" ht="29.25" customHeight="1">
      <c r="A23" s="261"/>
      <c r="B23" s="262" t="s">
        <v>203</v>
      </c>
      <c r="C23" s="263"/>
      <c r="D23" s="122">
        <v>5</v>
      </c>
      <c r="E23" s="93">
        <f>E24*1</f>
        <v>150</v>
      </c>
      <c r="F23" s="264"/>
      <c r="G23" s="265"/>
      <c r="H23" s="266"/>
      <c r="I23" s="266"/>
      <c r="J23" s="191"/>
      <c r="K23" s="599">
        <f>SUM(K25:M26)</f>
        <v>0</v>
      </c>
      <c r="L23" s="600"/>
      <c r="M23" s="601"/>
      <c r="N23" s="93"/>
      <c r="O23" s="599">
        <f>SUM(O24:Q26)</f>
        <v>0</v>
      </c>
      <c r="P23" s="600"/>
      <c r="Q23" s="601"/>
      <c r="R23" s="148">
        <f>SUM(R24)</f>
        <v>0</v>
      </c>
      <c r="S23" s="599">
        <f>SUM(S24:U26)</f>
        <v>4</v>
      </c>
      <c r="T23" s="600"/>
      <c r="U23" s="601"/>
      <c r="V23" s="148">
        <f>SUM(V24)</f>
        <v>5</v>
      </c>
      <c r="W23" s="599">
        <f>SUM(W25:Y26)</f>
        <v>0</v>
      </c>
      <c r="X23" s="600"/>
      <c r="Y23" s="601"/>
      <c r="Z23" s="93"/>
      <c r="AA23" s="599">
        <f>SUM(AA25:AC26)</f>
        <v>0</v>
      </c>
      <c r="AB23" s="600"/>
      <c r="AC23" s="601"/>
      <c r="AD23" s="93"/>
      <c r="AE23" s="599">
        <f>SUM(AE25:AG26)</f>
        <v>0</v>
      </c>
      <c r="AF23" s="600"/>
      <c r="AG23" s="601"/>
      <c r="AH23" s="93"/>
      <c r="AI23" s="599">
        <f>SUM(AI25:AK26)</f>
        <v>0</v>
      </c>
      <c r="AJ23" s="600"/>
      <c r="AK23" s="601"/>
      <c r="AL23" s="93"/>
      <c r="AM23" s="599">
        <f>SUM(AM25:AO26)</f>
        <v>0</v>
      </c>
      <c r="AN23" s="600"/>
      <c r="AO23" s="601"/>
      <c r="AP23" s="93"/>
      <c r="AQ23" s="267"/>
      <c r="AR23" s="268"/>
      <c r="AS23" s="269"/>
      <c r="AT23" s="130"/>
    </row>
    <row r="24" spans="1:46" ht="0.75" customHeight="1">
      <c r="A24" s="270"/>
      <c r="B24" s="271"/>
      <c r="C24" s="272"/>
      <c r="D24" s="698">
        <v>5</v>
      </c>
      <c r="E24" s="699">
        <f>D24*30</f>
        <v>150</v>
      </c>
      <c r="F24" s="708">
        <f>SUM(G24:I26)</f>
        <v>64</v>
      </c>
      <c r="G24" s="710">
        <v>32</v>
      </c>
      <c r="H24" s="712"/>
      <c r="I24" s="710">
        <v>32</v>
      </c>
      <c r="J24" s="713">
        <f>E24-F24</f>
        <v>86</v>
      </c>
      <c r="K24" s="715"/>
      <c r="L24" s="716"/>
      <c r="M24" s="719"/>
      <c r="N24" s="707"/>
      <c r="O24" s="718"/>
      <c r="P24" s="712"/>
      <c r="Q24" s="719"/>
      <c r="R24" s="720"/>
      <c r="S24" s="718">
        <v>2</v>
      </c>
      <c r="T24" s="712"/>
      <c r="U24" s="719">
        <v>2</v>
      </c>
      <c r="V24" s="720">
        <v>5</v>
      </c>
      <c r="W24" s="718"/>
      <c r="X24" s="712"/>
      <c r="Y24" s="704"/>
      <c r="Z24" s="707"/>
      <c r="AA24" s="718"/>
      <c r="AB24" s="712"/>
      <c r="AC24" s="704"/>
      <c r="AD24" s="707"/>
      <c r="AE24" s="718"/>
      <c r="AF24" s="712"/>
      <c r="AG24" s="704"/>
      <c r="AH24" s="707"/>
      <c r="AI24" s="718"/>
      <c r="AJ24" s="712"/>
      <c r="AK24" s="704"/>
      <c r="AL24" s="707"/>
      <c r="AM24" s="718"/>
      <c r="AN24" s="712"/>
      <c r="AO24" s="704"/>
      <c r="AP24" s="707"/>
      <c r="AQ24" s="699">
        <v>3</v>
      </c>
      <c r="AR24" s="731"/>
      <c r="AS24" s="731"/>
      <c r="AT24" s="130"/>
    </row>
    <row r="25" spans="1:46" s="423" customFormat="1" ht="57.75" customHeight="1">
      <c r="A25" s="420" t="s">
        <v>213</v>
      </c>
      <c r="B25" s="421" t="s">
        <v>271</v>
      </c>
      <c r="C25" s="422" t="s">
        <v>269</v>
      </c>
      <c r="D25" s="681"/>
      <c r="E25" s="681"/>
      <c r="F25" s="709"/>
      <c r="G25" s="711"/>
      <c r="H25" s="711"/>
      <c r="I25" s="711"/>
      <c r="J25" s="714"/>
      <c r="K25" s="709"/>
      <c r="L25" s="717"/>
      <c r="M25" s="714"/>
      <c r="N25" s="681"/>
      <c r="O25" s="671"/>
      <c r="P25" s="711"/>
      <c r="Q25" s="714"/>
      <c r="R25" s="681"/>
      <c r="S25" s="671"/>
      <c r="T25" s="711"/>
      <c r="U25" s="714"/>
      <c r="V25" s="681"/>
      <c r="W25" s="671"/>
      <c r="X25" s="711"/>
      <c r="Y25" s="705"/>
      <c r="Z25" s="681"/>
      <c r="AA25" s="671"/>
      <c r="AB25" s="711"/>
      <c r="AC25" s="705"/>
      <c r="AD25" s="681"/>
      <c r="AE25" s="671"/>
      <c r="AF25" s="711"/>
      <c r="AG25" s="705"/>
      <c r="AH25" s="681"/>
      <c r="AI25" s="671"/>
      <c r="AJ25" s="711"/>
      <c r="AK25" s="705"/>
      <c r="AL25" s="681"/>
      <c r="AM25" s="671"/>
      <c r="AN25" s="711"/>
      <c r="AO25" s="705"/>
      <c r="AP25" s="681"/>
      <c r="AQ25" s="681"/>
      <c r="AR25" s="681"/>
      <c r="AS25" s="681"/>
    </row>
    <row r="26" spans="1:46" s="374" customFormat="1" ht="57.75" customHeight="1" thickBot="1">
      <c r="A26" s="420" t="s">
        <v>214</v>
      </c>
      <c r="B26" s="424" t="s">
        <v>272</v>
      </c>
      <c r="C26" s="422" t="s">
        <v>269</v>
      </c>
      <c r="D26" s="681"/>
      <c r="E26" s="681"/>
      <c r="F26" s="709"/>
      <c r="G26" s="711"/>
      <c r="H26" s="711"/>
      <c r="I26" s="711"/>
      <c r="J26" s="714"/>
      <c r="K26" s="709"/>
      <c r="L26" s="717"/>
      <c r="M26" s="714"/>
      <c r="N26" s="681"/>
      <c r="O26" s="671"/>
      <c r="P26" s="711"/>
      <c r="Q26" s="714"/>
      <c r="R26" s="681"/>
      <c r="S26" s="671"/>
      <c r="T26" s="711"/>
      <c r="U26" s="714"/>
      <c r="V26" s="681"/>
      <c r="W26" s="671"/>
      <c r="X26" s="711"/>
      <c r="Y26" s="705"/>
      <c r="Z26" s="681"/>
      <c r="AA26" s="671"/>
      <c r="AB26" s="711"/>
      <c r="AC26" s="705"/>
      <c r="AD26" s="681"/>
      <c r="AE26" s="671"/>
      <c r="AF26" s="711"/>
      <c r="AG26" s="705"/>
      <c r="AH26" s="681"/>
      <c r="AI26" s="671"/>
      <c r="AJ26" s="711"/>
      <c r="AK26" s="705"/>
      <c r="AL26" s="681"/>
      <c r="AM26" s="671"/>
      <c r="AN26" s="711"/>
      <c r="AO26" s="705"/>
      <c r="AP26" s="681"/>
      <c r="AQ26" s="681"/>
      <c r="AR26" s="681"/>
      <c r="AS26" s="681"/>
    </row>
    <row r="27" spans="1:46" ht="23.25" customHeight="1" thickBot="1">
      <c r="A27" s="89" t="s">
        <v>153</v>
      </c>
      <c r="B27" s="649" t="s">
        <v>154</v>
      </c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600"/>
      <c r="AA27" s="600"/>
      <c r="AB27" s="600"/>
      <c r="AC27" s="600"/>
      <c r="AD27" s="600"/>
      <c r="AE27" s="600"/>
      <c r="AF27" s="600"/>
      <c r="AG27" s="600"/>
      <c r="AH27" s="600"/>
      <c r="AI27" s="600"/>
      <c r="AJ27" s="600"/>
      <c r="AK27" s="600"/>
      <c r="AL27" s="600"/>
      <c r="AM27" s="600"/>
      <c r="AN27" s="600"/>
      <c r="AO27" s="600"/>
      <c r="AP27" s="600"/>
      <c r="AQ27" s="600"/>
      <c r="AR27" s="600"/>
      <c r="AS27" s="601"/>
      <c r="AT27" s="124"/>
    </row>
    <row r="28" spans="1:46" ht="19.5" customHeight="1">
      <c r="A28" s="706" t="s">
        <v>201</v>
      </c>
      <c r="B28" s="601"/>
      <c r="C28" s="263"/>
      <c r="D28" s="93">
        <f>D29+D42</f>
        <v>110</v>
      </c>
      <c r="E28" s="93">
        <f>E29+E42</f>
        <v>3150</v>
      </c>
      <c r="F28" s="93"/>
      <c r="G28" s="265"/>
      <c r="H28" s="93"/>
      <c r="I28" s="265"/>
      <c r="J28" s="93"/>
      <c r="K28" s="599">
        <f>K29+K42</f>
        <v>4</v>
      </c>
      <c r="L28" s="600"/>
      <c r="M28" s="601"/>
      <c r="N28" s="93">
        <f>N29+N42</f>
        <v>5</v>
      </c>
      <c r="O28" s="599">
        <f>O29+O42</f>
        <v>4</v>
      </c>
      <c r="P28" s="600"/>
      <c r="Q28" s="601"/>
      <c r="R28" s="148">
        <f>R29+R42</f>
        <v>5</v>
      </c>
      <c r="S28" s="599">
        <f>S29+S42</f>
        <v>12</v>
      </c>
      <c r="T28" s="600"/>
      <c r="U28" s="601"/>
      <c r="V28" s="93">
        <f>V29+V42</f>
        <v>15</v>
      </c>
      <c r="W28" s="599">
        <f>W29+W42</f>
        <v>8</v>
      </c>
      <c r="X28" s="600"/>
      <c r="Y28" s="601"/>
      <c r="Z28" s="148">
        <f>Z29+Z42</f>
        <v>10</v>
      </c>
      <c r="AA28" s="599">
        <f>AA29+AA42</f>
        <v>16</v>
      </c>
      <c r="AB28" s="600"/>
      <c r="AC28" s="601"/>
      <c r="AD28" s="93">
        <f>AD29+AD42</f>
        <v>25</v>
      </c>
      <c r="AE28" s="599">
        <f>AE29+AE42</f>
        <v>12</v>
      </c>
      <c r="AF28" s="600"/>
      <c r="AG28" s="601"/>
      <c r="AH28" s="93">
        <f>AH29+AH42</f>
        <v>20</v>
      </c>
      <c r="AI28" s="599">
        <f>AI29+AI42</f>
        <v>4</v>
      </c>
      <c r="AJ28" s="600"/>
      <c r="AK28" s="601"/>
      <c r="AL28" s="93">
        <f>AL29+AL42</f>
        <v>30</v>
      </c>
      <c r="AM28" s="599">
        <f>AM29+AM42</f>
        <v>0</v>
      </c>
      <c r="AN28" s="600"/>
      <c r="AO28" s="601"/>
      <c r="AP28" s="93">
        <f>AP29+AP42</f>
        <v>0</v>
      </c>
      <c r="AQ28" s="91"/>
      <c r="AR28" s="94"/>
      <c r="AS28" s="91"/>
      <c r="AT28" s="130"/>
    </row>
    <row r="29" spans="1:46" ht="50.25" customHeight="1" thickBot="1">
      <c r="A29" s="261"/>
      <c r="B29" s="274" t="s">
        <v>202</v>
      </c>
      <c r="C29" s="263"/>
      <c r="D29" s="122">
        <f>SUM(D30:D41)</f>
        <v>75</v>
      </c>
      <c r="E29" s="122">
        <f>SUM(E30:E41)</f>
        <v>2250</v>
      </c>
      <c r="F29" s="122"/>
      <c r="G29" s="122"/>
      <c r="H29" s="122"/>
      <c r="I29" s="122"/>
      <c r="J29" s="122"/>
      <c r="K29" s="599">
        <f>SUM(K30:M41)</f>
        <v>4</v>
      </c>
      <c r="L29" s="600"/>
      <c r="M29" s="601"/>
      <c r="N29" s="93">
        <f>SUM(N30:N41)</f>
        <v>5</v>
      </c>
      <c r="O29" s="599">
        <f>SUM(O30:Q41)</f>
        <v>4</v>
      </c>
      <c r="P29" s="600"/>
      <c r="Q29" s="601"/>
      <c r="R29" s="148">
        <f>SUM(R30:R41)</f>
        <v>5</v>
      </c>
      <c r="S29" s="599">
        <f>SUM(S30:U41)</f>
        <v>12</v>
      </c>
      <c r="T29" s="600"/>
      <c r="U29" s="601"/>
      <c r="V29" s="93">
        <f>SUM(V30:V41)</f>
        <v>15</v>
      </c>
      <c r="W29" s="599">
        <f>SUM(W30:Y41)</f>
        <v>8</v>
      </c>
      <c r="X29" s="600"/>
      <c r="Y29" s="601"/>
      <c r="Z29" s="93">
        <f>SUM(Z30:Z41)</f>
        <v>10</v>
      </c>
      <c r="AA29" s="599">
        <f>SUM(AA30:AC41)</f>
        <v>16</v>
      </c>
      <c r="AB29" s="600"/>
      <c r="AC29" s="601"/>
      <c r="AD29" s="93">
        <f>SUM(AD30:AD41)</f>
        <v>20</v>
      </c>
      <c r="AE29" s="599">
        <f>SUM(AE30:AG41)</f>
        <v>12</v>
      </c>
      <c r="AF29" s="600"/>
      <c r="AG29" s="601"/>
      <c r="AH29" s="93">
        <f>SUM(AH30:AH41)</f>
        <v>15</v>
      </c>
      <c r="AI29" s="599">
        <f>SUM(AI30:AK41)</f>
        <v>4</v>
      </c>
      <c r="AJ29" s="600"/>
      <c r="AK29" s="601"/>
      <c r="AL29" s="93">
        <f>SUM(AL30:AL41)</f>
        <v>5</v>
      </c>
      <c r="AM29" s="599">
        <f>SUM(AM30:AO41)</f>
        <v>0</v>
      </c>
      <c r="AN29" s="600"/>
      <c r="AO29" s="601"/>
      <c r="AP29" s="93">
        <f>SUM(AP30:AP41)</f>
        <v>0</v>
      </c>
      <c r="AQ29" s="91"/>
      <c r="AR29" s="94"/>
      <c r="AS29" s="91"/>
      <c r="AT29" s="130"/>
    </row>
    <row r="30" spans="1:46" s="374" customFormat="1" ht="51" customHeight="1">
      <c r="A30" s="354" t="s">
        <v>215</v>
      </c>
      <c r="B30" s="390" t="s">
        <v>273</v>
      </c>
      <c r="C30" s="422" t="s">
        <v>269</v>
      </c>
      <c r="D30" s="425">
        <v>10</v>
      </c>
      <c r="E30" s="378">
        <f>D30*30</f>
        <v>300</v>
      </c>
      <c r="F30" s="426">
        <f>G30+H30+I30</f>
        <v>128</v>
      </c>
      <c r="G30" s="427">
        <v>64</v>
      </c>
      <c r="H30" s="428">
        <v>32</v>
      </c>
      <c r="I30" s="427">
        <v>32</v>
      </c>
      <c r="J30" s="427">
        <f>E30-F30</f>
        <v>172</v>
      </c>
      <c r="K30" s="431">
        <v>2</v>
      </c>
      <c r="L30" s="430">
        <v>1</v>
      </c>
      <c r="M30" s="432">
        <v>1</v>
      </c>
      <c r="N30" s="370">
        <v>5</v>
      </c>
      <c r="O30" s="431">
        <v>2</v>
      </c>
      <c r="P30" s="430">
        <v>1</v>
      </c>
      <c r="Q30" s="432">
        <v>1</v>
      </c>
      <c r="R30" s="433">
        <v>5</v>
      </c>
      <c r="S30" s="431"/>
      <c r="T30" s="430"/>
      <c r="U30" s="432"/>
      <c r="V30" s="370"/>
      <c r="W30" s="434"/>
      <c r="X30" s="430"/>
      <c r="Y30" s="432"/>
      <c r="Z30" s="435"/>
      <c r="AA30" s="434"/>
      <c r="AB30" s="430"/>
      <c r="AC30" s="432"/>
      <c r="AD30" s="435"/>
      <c r="AE30" s="429"/>
      <c r="AF30" s="430"/>
      <c r="AG30" s="436"/>
      <c r="AH30" s="435"/>
      <c r="AI30" s="429"/>
      <c r="AJ30" s="430"/>
      <c r="AK30" s="432"/>
      <c r="AL30" s="435"/>
      <c r="AM30" s="434"/>
      <c r="AN30" s="437"/>
      <c r="AO30" s="432"/>
      <c r="AP30" s="438"/>
      <c r="AQ30" s="372">
        <v>1.2</v>
      </c>
      <c r="AR30" s="425"/>
      <c r="AS30" s="378"/>
    </row>
    <row r="31" spans="1:46" s="374" customFormat="1" ht="51" customHeight="1">
      <c r="A31" s="354" t="s">
        <v>216</v>
      </c>
      <c r="B31" s="390" t="s">
        <v>274</v>
      </c>
      <c r="C31" s="391" t="s">
        <v>269</v>
      </c>
      <c r="D31" s="439">
        <v>10</v>
      </c>
      <c r="E31" s="440">
        <f t="shared" ref="E31:E34" si="18">D31*30</f>
        <v>300</v>
      </c>
      <c r="F31" s="441">
        <f t="shared" ref="F31:F34" si="19">G31+H31+I31</f>
        <v>128</v>
      </c>
      <c r="G31" s="440">
        <v>64</v>
      </c>
      <c r="H31" s="441">
        <v>32</v>
      </c>
      <c r="I31" s="440">
        <v>32</v>
      </c>
      <c r="J31" s="440">
        <f t="shared" ref="J31:J34" si="20">E31-F31</f>
        <v>172</v>
      </c>
      <c r="K31" s="442"/>
      <c r="L31" s="407"/>
      <c r="M31" s="443"/>
      <c r="N31" s="399"/>
      <c r="O31" s="444"/>
      <c r="P31" s="445"/>
      <c r="Q31" s="446"/>
      <c r="R31" s="447"/>
      <c r="S31" s="448">
        <v>2</v>
      </c>
      <c r="T31" s="445">
        <v>1</v>
      </c>
      <c r="U31" s="449">
        <v>1</v>
      </c>
      <c r="V31" s="450">
        <v>5</v>
      </c>
      <c r="W31" s="448">
        <v>2</v>
      </c>
      <c r="X31" s="445">
        <v>1</v>
      </c>
      <c r="Y31" s="449">
        <v>1</v>
      </c>
      <c r="Z31" s="450">
        <v>5</v>
      </c>
      <c r="AA31" s="367"/>
      <c r="AB31" s="361"/>
      <c r="AC31" s="365"/>
      <c r="AD31" s="370"/>
      <c r="AE31" s="360"/>
      <c r="AF31" s="361"/>
      <c r="AG31" s="371"/>
      <c r="AH31" s="370"/>
      <c r="AI31" s="360"/>
      <c r="AJ31" s="361"/>
      <c r="AK31" s="365"/>
      <c r="AL31" s="370"/>
      <c r="AM31" s="367"/>
      <c r="AN31" s="368"/>
      <c r="AO31" s="365"/>
      <c r="AP31" s="369"/>
      <c r="AQ31" s="372">
        <v>3.4</v>
      </c>
      <c r="AR31" s="373"/>
      <c r="AS31" s="358"/>
    </row>
    <row r="32" spans="1:46" s="461" customFormat="1" ht="29.25" customHeight="1">
      <c r="A32" s="354" t="s">
        <v>217</v>
      </c>
      <c r="B32" s="451" t="s">
        <v>275</v>
      </c>
      <c r="C32" s="391" t="s">
        <v>265</v>
      </c>
      <c r="D32" s="439">
        <v>5</v>
      </c>
      <c r="E32" s="452">
        <f t="shared" si="18"/>
        <v>150</v>
      </c>
      <c r="F32" s="392">
        <f t="shared" si="19"/>
        <v>64</v>
      </c>
      <c r="G32" s="440">
        <v>32</v>
      </c>
      <c r="H32" s="441">
        <v>32</v>
      </c>
      <c r="I32" s="440"/>
      <c r="J32" s="440">
        <f t="shared" si="20"/>
        <v>86</v>
      </c>
      <c r="K32" s="453"/>
      <c r="L32" s="454"/>
      <c r="M32" s="455"/>
      <c r="N32" s="447"/>
      <c r="O32" s="453"/>
      <c r="P32" s="454"/>
      <c r="Q32" s="449"/>
      <c r="R32" s="403"/>
      <c r="S32" s="448">
        <v>2</v>
      </c>
      <c r="T32" s="454">
        <v>2</v>
      </c>
      <c r="U32" s="449"/>
      <c r="V32" s="456">
        <v>5</v>
      </c>
      <c r="W32" s="448"/>
      <c r="X32" s="454"/>
      <c r="Y32" s="449"/>
      <c r="Z32" s="457"/>
      <c r="AA32" s="448"/>
      <c r="AB32" s="454"/>
      <c r="AC32" s="449"/>
      <c r="AD32" s="457"/>
      <c r="AE32" s="444"/>
      <c r="AF32" s="454"/>
      <c r="AG32" s="458"/>
      <c r="AH32" s="457"/>
      <c r="AI32" s="444"/>
      <c r="AJ32" s="454"/>
      <c r="AK32" s="449"/>
      <c r="AL32" s="457"/>
      <c r="AM32" s="448"/>
      <c r="AN32" s="445"/>
      <c r="AO32" s="449"/>
      <c r="AP32" s="450"/>
      <c r="AQ32" s="414">
        <v>3</v>
      </c>
      <c r="AR32" s="439"/>
      <c r="AS32" s="459"/>
      <c r="AT32" s="460"/>
    </row>
    <row r="33" spans="1:46" s="374" customFormat="1" ht="90" customHeight="1">
      <c r="A33" s="354" t="s">
        <v>218</v>
      </c>
      <c r="B33" s="424" t="s">
        <v>276</v>
      </c>
      <c r="C33" s="391" t="s">
        <v>269</v>
      </c>
      <c r="D33" s="357">
        <v>10</v>
      </c>
      <c r="E33" s="358">
        <f t="shared" si="18"/>
        <v>300</v>
      </c>
      <c r="F33" s="462">
        <f t="shared" si="19"/>
        <v>128</v>
      </c>
      <c r="G33" s="358">
        <v>64</v>
      </c>
      <c r="H33" s="359">
        <v>32</v>
      </c>
      <c r="I33" s="358">
        <v>32</v>
      </c>
      <c r="J33" s="358">
        <f t="shared" si="20"/>
        <v>172</v>
      </c>
      <c r="K33" s="360"/>
      <c r="L33" s="361"/>
      <c r="M33" s="362"/>
      <c r="N33" s="363"/>
      <c r="O33" s="364"/>
      <c r="P33" s="361"/>
      <c r="Q33" s="365"/>
      <c r="R33" s="366"/>
      <c r="S33" s="367">
        <v>2</v>
      </c>
      <c r="T33" s="368">
        <v>1</v>
      </c>
      <c r="U33" s="365">
        <v>1</v>
      </c>
      <c r="V33" s="369">
        <v>5</v>
      </c>
      <c r="W33" s="367">
        <v>2</v>
      </c>
      <c r="X33" s="368">
        <v>1</v>
      </c>
      <c r="Y33" s="365">
        <v>1</v>
      </c>
      <c r="Z33" s="369">
        <v>5</v>
      </c>
      <c r="AA33" s="367"/>
      <c r="AB33" s="361"/>
      <c r="AC33" s="365"/>
      <c r="AD33" s="370"/>
      <c r="AE33" s="360"/>
      <c r="AF33" s="361"/>
      <c r="AG33" s="371"/>
      <c r="AH33" s="370"/>
      <c r="AI33" s="360"/>
      <c r="AJ33" s="361"/>
      <c r="AK33" s="365"/>
      <c r="AL33" s="370"/>
      <c r="AM33" s="367"/>
      <c r="AN33" s="368"/>
      <c r="AO33" s="365"/>
      <c r="AP33" s="369"/>
      <c r="AQ33" s="372">
        <v>3.4</v>
      </c>
      <c r="AR33" s="373"/>
      <c r="AS33" s="358"/>
    </row>
    <row r="34" spans="1:46" s="374" customFormat="1" ht="34.5" customHeight="1">
      <c r="A34" s="354" t="s">
        <v>219</v>
      </c>
      <c r="B34" s="390" t="s">
        <v>277</v>
      </c>
      <c r="C34" s="391" t="s">
        <v>269</v>
      </c>
      <c r="D34" s="462">
        <v>5</v>
      </c>
      <c r="E34" s="358">
        <f t="shared" si="18"/>
        <v>150</v>
      </c>
      <c r="F34" s="462">
        <f t="shared" si="19"/>
        <v>64</v>
      </c>
      <c r="G34" s="358">
        <v>32</v>
      </c>
      <c r="H34" s="359">
        <v>16</v>
      </c>
      <c r="I34" s="358">
        <v>16</v>
      </c>
      <c r="J34" s="358">
        <f t="shared" si="20"/>
        <v>86</v>
      </c>
      <c r="K34" s="404"/>
      <c r="L34" s="397"/>
      <c r="M34" s="398"/>
      <c r="N34" s="399"/>
      <c r="O34" s="400"/>
      <c r="P34" s="401"/>
      <c r="Q34" s="402"/>
      <c r="R34" s="403"/>
      <c r="S34" s="404"/>
      <c r="T34" s="397"/>
      <c r="U34" s="405"/>
      <c r="V34" s="399"/>
      <c r="W34" s="404"/>
      <c r="X34" s="397"/>
      <c r="Y34" s="405"/>
      <c r="Z34" s="399"/>
      <c r="AA34" s="406">
        <v>2</v>
      </c>
      <c r="AB34" s="407">
        <v>1</v>
      </c>
      <c r="AC34" s="408">
        <v>1</v>
      </c>
      <c r="AD34" s="409">
        <v>5</v>
      </c>
      <c r="AE34" s="360"/>
      <c r="AF34" s="361"/>
      <c r="AG34" s="371"/>
      <c r="AH34" s="370"/>
      <c r="AI34" s="360"/>
      <c r="AJ34" s="361"/>
      <c r="AK34" s="365"/>
      <c r="AL34" s="370"/>
      <c r="AM34" s="367"/>
      <c r="AN34" s="368"/>
      <c r="AO34" s="365"/>
      <c r="AP34" s="369"/>
      <c r="AQ34" s="372">
        <v>5</v>
      </c>
      <c r="AR34" s="373"/>
      <c r="AS34" s="358"/>
    </row>
    <row r="35" spans="1:46" s="374" customFormat="1" ht="73.5" customHeight="1">
      <c r="A35" s="354" t="s">
        <v>220</v>
      </c>
      <c r="B35" s="390" t="s">
        <v>278</v>
      </c>
      <c r="C35" s="391" t="s">
        <v>269</v>
      </c>
      <c r="D35" s="462">
        <v>5</v>
      </c>
      <c r="E35" s="358">
        <f>D35*30</f>
        <v>150</v>
      </c>
      <c r="F35" s="462">
        <f>G35+H35+I35</f>
        <v>64</v>
      </c>
      <c r="G35" s="358">
        <v>32</v>
      </c>
      <c r="H35" s="359">
        <v>32</v>
      </c>
      <c r="I35" s="358"/>
      <c r="J35" s="358">
        <f>E35-F35</f>
        <v>86</v>
      </c>
      <c r="K35" s="404"/>
      <c r="L35" s="397"/>
      <c r="M35" s="398"/>
      <c r="N35" s="399"/>
      <c r="O35" s="400"/>
      <c r="P35" s="401"/>
      <c r="Q35" s="402"/>
      <c r="R35" s="403"/>
      <c r="S35" s="404"/>
      <c r="T35" s="397"/>
      <c r="U35" s="405"/>
      <c r="V35" s="399"/>
      <c r="W35" s="404"/>
      <c r="X35" s="397"/>
      <c r="Y35" s="405"/>
      <c r="Z35" s="399"/>
      <c r="AA35" s="406">
        <v>2</v>
      </c>
      <c r="AB35" s="407">
        <v>2</v>
      </c>
      <c r="AC35" s="408"/>
      <c r="AD35" s="409">
        <v>5</v>
      </c>
      <c r="AE35" s="360"/>
      <c r="AF35" s="361"/>
      <c r="AG35" s="371"/>
      <c r="AH35" s="370"/>
      <c r="AI35" s="360"/>
      <c r="AJ35" s="361"/>
      <c r="AK35" s="365"/>
      <c r="AL35" s="370"/>
      <c r="AM35" s="367"/>
      <c r="AN35" s="368"/>
      <c r="AO35" s="365"/>
      <c r="AP35" s="369"/>
      <c r="AQ35" s="372">
        <v>5</v>
      </c>
      <c r="AR35" s="373"/>
      <c r="AS35" s="358"/>
    </row>
    <row r="36" spans="1:46" s="374" customFormat="1" ht="48.75" customHeight="1">
      <c r="A36" s="354" t="s">
        <v>221</v>
      </c>
      <c r="B36" s="463" t="s">
        <v>279</v>
      </c>
      <c r="C36" s="391" t="s">
        <v>269</v>
      </c>
      <c r="D36" s="425">
        <v>5</v>
      </c>
      <c r="E36" s="464">
        <f t="shared" ref="E36:E37" si="21">D36*30</f>
        <v>150</v>
      </c>
      <c r="F36" s="426">
        <f>G36+H36+I36</f>
        <v>64</v>
      </c>
      <c r="G36" s="378">
        <v>16</v>
      </c>
      <c r="H36" s="465">
        <v>32</v>
      </c>
      <c r="I36" s="378">
        <v>16</v>
      </c>
      <c r="J36" s="378">
        <f>E36-F36</f>
        <v>86</v>
      </c>
      <c r="K36" s="466"/>
      <c r="L36" s="467"/>
      <c r="M36" s="468"/>
      <c r="N36" s="469"/>
      <c r="O36" s="466"/>
      <c r="P36" s="467"/>
      <c r="Q36" s="468"/>
      <c r="R36" s="469"/>
      <c r="S36" s="404"/>
      <c r="T36" s="467"/>
      <c r="U36" s="468"/>
      <c r="V36" s="470"/>
      <c r="W36" s="404"/>
      <c r="X36" s="467"/>
      <c r="Y36" s="468"/>
      <c r="Z36" s="470"/>
      <c r="AA36" s="406">
        <v>1</v>
      </c>
      <c r="AB36" s="471">
        <v>2</v>
      </c>
      <c r="AC36" s="472">
        <v>1</v>
      </c>
      <c r="AD36" s="473">
        <v>5</v>
      </c>
      <c r="AE36" s="360"/>
      <c r="AF36" s="361"/>
      <c r="AG36" s="371"/>
      <c r="AH36" s="370"/>
      <c r="AI36" s="360"/>
      <c r="AJ36" s="361"/>
      <c r="AK36" s="365"/>
      <c r="AL36" s="370"/>
      <c r="AM36" s="367"/>
      <c r="AN36" s="368"/>
      <c r="AO36" s="365"/>
      <c r="AP36" s="369"/>
      <c r="AQ36" s="372">
        <v>5</v>
      </c>
      <c r="AR36" s="373"/>
      <c r="AS36" s="358"/>
    </row>
    <row r="37" spans="1:46" s="374" customFormat="1" ht="62.25" customHeight="1">
      <c r="A37" s="354" t="s">
        <v>222</v>
      </c>
      <c r="B37" s="424" t="s">
        <v>280</v>
      </c>
      <c r="C37" s="391" t="s">
        <v>262</v>
      </c>
      <c r="D37" s="373">
        <v>5</v>
      </c>
      <c r="E37" s="358">
        <f t="shared" si="21"/>
        <v>150</v>
      </c>
      <c r="F37" s="462">
        <f>G37+H37+I37</f>
        <v>64</v>
      </c>
      <c r="G37" s="358">
        <v>32</v>
      </c>
      <c r="H37" s="359">
        <v>16</v>
      </c>
      <c r="I37" s="358">
        <v>16</v>
      </c>
      <c r="J37" s="358">
        <f>E37-F37</f>
        <v>86</v>
      </c>
      <c r="K37" s="474"/>
      <c r="L37" s="475"/>
      <c r="M37" s="476"/>
      <c r="N37" s="447"/>
      <c r="O37" s="474"/>
      <c r="P37" s="475"/>
      <c r="Q37" s="395"/>
      <c r="R37" s="403"/>
      <c r="S37" s="477"/>
      <c r="T37" s="475"/>
      <c r="U37" s="476"/>
      <c r="V37" s="447"/>
      <c r="W37" s="477"/>
      <c r="X37" s="475"/>
      <c r="Y37" s="476"/>
      <c r="Z37" s="447"/>
      <c r="AA37" s="444">
        <v>2</v>
      </c>
      <c r="AB37" s="454">
        <v>1</v>
      </c>
      <c r="AC37" s="458">
        <v>1</v>
      </c>
      <c r="AD37" s="456">
        <v>5</v>
      </c>
      <c r="AE37" s="360"/>
      <c r="AF37" s="361"/>
      <c r="AG37" s="371"/>
      <c r="AH37" s="370"/>
      <c r="AI37" s="360"/>
      <c r="AJ37" s="361"/>
      <c r="AK37" s="371"/>
      <c r="AL37" s="370"/>
      <c r="AM37" s="367"/>
      <c r="AN37" s="368"/>
      <c r="AO37" s="365"/>
      <c r="AP37" s="369"/>
      <c r="AQ37" s="372">
        <v>5</v>
      </c>
      <c r="AR37" s="373"/>
      <c r="AS37" s="358"/>
    </row>
    <row r="38" spans="1:46" s="374" customFormat="1" ht="75.75" customHeight="1">
      <c r="A38" s="354" t="s">
        <v>223</v>
      </c>
      <c r="B38" s="451" t="s">
        <v>281</v>
      </c>
      <c r="C38" s="391" t="s">
        <v>269</v>
      </c>
      <c r="D38" s="373">
        <v>5</v>
      </c>
      <c r="E38" s="452">
        <f>D38*30</f>
        <v>150</v>
      </c>
      <c r="F38" s="462">
        <f>G38+H38+I38</f>
        <v>64</v>
      </c>
      <c r="G38" s="358">
        <v>32</v>
      </c>
      <c r="H38" s="359"/>
      <c r="I38" s="358">
        <v>32</v>
      </c>
      <c r="J38" s="358">
        <f>E38-F38</f>
        <v>86</v>
      </c>
      <c r="K38" s="474"/>
      <c r="L38" s="475"/>
      <c r="M38" s="476"/>
      <c r="N38" s="447"/>
      <c r="O38" s="474"/>
      <c r="P38" s="475"/>
      <c r="Q38" s="395"/>
      <c r="R38" s="403"/>
      <c r="S38" s="477"/>
      <c r="T38" s="475"/>
      <c r="U38" s="478"/>
      <c r="V38" s="457"/>
      <c r="W38" s="477"/>
      <c r="X38" s="475"/>
      <c r="Y38" s="478"/>
      <c r="Z38" s="457"/>
      <c r="AA38" s="444"/>
      <c r="AB38" s="454"/>
      <c r="AC38" s="458"/>
      <c r="AD38" s="456"/>
      <c r="AE38" s="444">
        <v>2</v>
      </c>
      <c r="AF38" s="454"/>
      <c r="AG38" s="458">
        <v>2</v>
      </c>
      <c r="AH38" s="456">
        <v>5</v>
      </c>
      <c r="AI38" s="360"/>
      <c r="AJ38" s="361"/>
      <c r="AK38" s="365"/>
      <c r="AL38" s="370"/>
      <c r="AM38" s="367"/>
      <c r="AN38" s="368"/>
      <c r="AO38" s="365"/>
      <c r="AP38" s="369"/>
      <c r="AQ38" s="372">
        <v>6</v>
      </c>
      <c r="AR38" s="373"/>
      <c r="AS38" s="358"/>
    </row>
    <row r="39" spans="1:46" s="374" customFormat="1" ht="51" customHeight="1">
      <c r="A39" s="354" t="s">
        <v>224</v>
      </c>
      <c r="B39" s="451" t="s">
        <v>282</v>
      </c>
      <c r="C39" s="391" t="s">
        <v>269</v>
      </c>
      <c r="D39" s="373">
        <v>5</v>
      </c>
      <c r="E39" s="452">
        <f t="shared" ref="E39:E41" si="22">D39*30</f>
        <v>150</v>
      </c>
      <c r="F39" s="462">
        <f t="shared" ref="F39" si="23">G39+H39+I39</f>
        <v>64</v>
      </c>
      <c r="G39" s="358">
        <v>32</v>
      </c>
      <c r="H39" s="359">
        <v>16</v>
      </c>
      <c r="I39" s="358">
        <v>16</v>
      </c>
      <c r="J39" s="358">
        <f t="shared" ref="J39" si="24">E39-F39</f>
        <v>86</v>
      </c>
      <c r="K39" s="474"/>
      <c r="L39" s="475"/>
      <c r="M39" s="476"/>
      <c r="N39" s="447"/>
      <c r="O39" s="474"/>
      <c r="P39" s="475"/>
      <c r="Q39" s="395"/>
      <c r="R39" s="403"/>
      <c r="S39" s="393"/>
      <c r="T39" s="475"/>
      <c r="U39" s="395"/>
      <c r="V39" s="457"/>
      <c r="W39" s="393"/>
      <c r="X39" s="475"/>
      <c r="Y39" s="395"/>
      <c r="Z39" s="457"/>
      <c r="AA39" s="393"/>
      <c r="AB39" s="475"/>
      <c r="AC39" s="395"/>
      <c r="AD39" s="457"/>
      <c r="AE39" s="406">
        <v>2</v>
      </c>
      <c r="AF39" s="471">
        <v>1</v>
      </c>
      <c r="AG39" s="472">
        <v>1</v>
      </c>
      <c r="AH39" s="473">
        <v>5</v>
      </c>
      <c r="AI39" s="360"/>
      <c r="AJ39" s="361"/>
      <c r="AK39" s="365"/>
      <c r="AL39" s="370"/>
      <c r="AM39" s="367"/>
      <c r="AN39" s="368"/>
      <c r="AO39" s="365"/>
      <c r="AP39" s="369"/>
      <c r="AQ39" s="372">
        <v>6</v>
      </c>
      <c r="AR39" s="373"/>
      <c r="AS39" s="358"/>
    </row>
    <row r="40" spans="1:46" s="374" customFormat="1" ht="69" customHeight="1">
      <c r="A40" s="354" t="s">
        <v>225</v>
      </c>
      <c r="B40" s="424" t="s">
        <v>283</v>
      </c>
      <c r="C40" s="391" t="s">
        <v>269</v>
      </c>
      <c r="D40" s="373">
        <v>5</v>
      </c>
      <c r="E40" s="358">
        <f t="shared" si="22"/>
        <v>150</v>
      </c>
      <c r="F40" s="462">
        <f>G40+H40+I40</f>
        <v>64</v>
      </c>
      <c r="G40" s="358">
        <v>32</v>
      </c>
      <c r="H40" s="359">
        <v>32</v>
      </c>
      <c r="I40" s="358"/>
      <c r="J40" s="358">
        <f>E40-F40</f>
        <v>86</v>
      </c>
      <c r="K40" s="474"/>
      <c r="L40" s="475"/>
      <c r="M40" s="476"/>
      <c r="N40" s="447"/>
      <c r="O40" s="474"/>
      <c r="P40" s="475"/>
      <c r="Q40" s="395"/>
      <c r="R40" s="403"/>
      <c r="S40" s="477"/>
      <c r="T40" s="475"/>
      <c r="U40" s="476"/>
      <c r="V40" s="447"/>
      <c r="W40" s="477"/>
      <c r="X40" s="475"/>
      <c r="Y40" s="476"/>
      <c r="Z40" s="447"/>
      <c r="AA40" s="393"/>
      <c r="AB40" s="475"/>
      <c r="AC40" s="395"/>
      <c r="AD40" s="457"/>
      <c r="AE40" s="444">
        <v>2</v>
      </c>
      <c r="AF40" s="454">
        <v>2</v>
      </c>
      <c r="AG40" s="449"/>
      <c r="AH40" s="456">
        <v>5</v>
      </c>
      <c r="AI40" s="360"/>
      <c r="AJ40" s="361"/>
      <c r="AK40" s="365"/>
      <c r="AL40" s="370"/>
      <c r="AM40" s="367"/>
      <c r="AN40" s="368"/>
      <c r="AO40" s="365"/>
      <c r="AP40" s="369"/>
      <c r="AQ40" s="372">
        <v>6</v>
      </c>
      <c r="AR40" s="373"/>
      <c r="AS40" s="358"/>
    </row>
    <row r="41" spans="1:46" s="374" customFormat="1" ht="66" customHeight="1" thickBot="1">
      <c r="A41" s="354" t="s">
        <v>226</v>
      </c>
      <c r="B41" s="424" t="s">
        <v>284</v>
      </c>
      <c r="C41" s="391" t="s">
        <v>285</v>
      </c>
      <c r="D41" s="359">
        <v>5</v>
      </c>
      <c r="E41" s="358">
        <f t="shared" si="22"/>
        <v>150</v>
      </c>
      <c r="F41" s="462">
        <f>G41+H41+I41</f>
        <v>64</v>
      </c>
      <c r="G41" s="358">
        <v>32</v>
      </c>
      <c r="H41" s="359"/>
      <c r="I41" s="358">
        <v>32</v>
      </c>
      <c r="J41" s="358">
        <f>E41-F41</f>
        <v>86</v>
      </c>
      <c r="K41" s="474"/>
      <c r="L41" s="394"/>
      <c r="M41" s="479"/>
      <c r="N41" s="447"/>
      <c r="O41" s="474"/>
      <c r="P41" s="394"/>
      <c r="Q41" s="478"/>
      <c r="R41" s="403"/>
      <c r="S41" s="393"/>
      <c r="T41" s="394"/>
      <c r="U41" s="395"/>
      <c r="V41" s="480"/>
      <c r="W41" s="393"/>
      <c r="X41" s="394"/>
      <c r="Y41" s="395"/>
      <c r="Z41" s="480"/>
      <c r="AA41" s="393"/>
      <c r="AB41" s="394"/>
      <c r="AC41" s="395"/>
      <c r="AD41" s="480"/>
      <c r="AE41" s="448"/>
      <c r="AF41" s="445"/>
      <c r="AG41" s="449"/>
      <c r="AH41" s="450"/>
      <c r="AI41" s="448">
        <v>2</v>
      </c>
      <c r="AJ41" s="445"/>
      <c r="AK41" s="449">
        <v>2</v>
      </c>
      <c r="AL41" s="450">
        <v>5</v>
      </c>
      <c r="AM41" s="367"/>
      <c r="AN41" s="368"/>
      <c r="AO41" s="365"/>
      <c r="AP41" s="369"/>
      <c r="AQ41" s="481">
        <v>7</v>
      </c>
      <c r="AR41" s="373"/>
      <c r="AS41" s="358"/>
    </row>
    <row r="42" spans="1:46" ht="19.5" customHeight="1" thickBot="1">
      <c r="A42" s="276"/>
      <c r="B42" s="262" t="s">
        <v>203</v>
      </c>
      <c r="C42" s="277"/>
      <c r="D42" s="278">
        <v>35</v>
      </c>
      <c r="E42" s="279">
        <f>SUM(E43:E54)</f>
        <v>900</v>
      </c>
      <c r="F42" s="279"/>
      <c r="G42" s="280"/>
      <c r="H42" s="279"/>
      <c r="I42" s="280"/>
      <c r="J42" s="279"/>
      <c r="K42" s="700">
        <f>SUM(K43:M54)</f>
        <v>0</v>
      </c>
      <c r="L42" s="600"/>
      <c r="M42" s="601"/>
      <c r="N42" s="279">
        <f>SUM(N43:N54)</f>
        <v>0</v>
      </c>
      <c r="O42" s="700">
        <f>SUM(O43:Q54)</f>
        <v>0</v>
      </c>
      <c r="P42" s="600"/>
      <c r="Q42" s="601"/>
      <c r="R42" s="281">
        <f>SUM(R43:R54)</f>
        <v>0</v>
      </c>
      <c r="S42" s="700">
        <f>SUM(S43:U54)</f>
        <v>0</v>
      </c>
      <c r="T42" s="600"/>
      <c r="U42" s="601"/>
      <c r="V42" s="279">
        <f>SUM(V43:V54)</f>
        <v>0</v>
      </c>
      <c r="W42" s="700">
        <f>SUM(W43:Y54)</f>
        <v>0</v>
      </c>
      <c r="X42" s="600"/>
      <c r="Y42" s="601"/>
      <c r="Z42" s="281">
        <f>SUM(Z43:Z54)</f>
        <v>0</v>
      </c>
      <c r="AA42" s="700">
        <f>SUM(AA43:AC54)</f>
        <v>0</v>
      </c>
      <c r="AB42" s="600"/>
      <c r="AC42" s="601"/>
      <c r="AD42" s="279">
        <f>SUM(AD43:AD54)</f>
        <v>5</v>
      </c>
      <c r="AE42" s="700">
        <f>SUM(AE43:AG54)</f>
        <v>0</v>
      </c>
      <c r="AF42" s="600"/>
      <c r="AG42" s="601"/>
      <c r="AH42" s="279">
        <f>SUM(AH43:AH54)</f>
        <v>5</v>
      </c>
      <c r="AI42" s="700">
        <f>SUM(AI43:AK54)</f>
        <v>0</v>
      </c>
      <c r="AJ42" s="600"/>
      <c r="AK42" s="601"/>
      <c r="AL42" s="279">
        <f>SUM(AL43:AL56)</f>
        <v>25</v>
      </c>
      <c r="AM42" s="700">
        <f>SUM(AM43:AO54)</f>
        <v>0</v>
      </c>
      <c r="AN42" s="600"/>
      <c r="AO42" s="601"/>
      <c r="AP42" s="279">
        <f>SUM(AP43:AP54)</f>
        <v>0</v>
      </c>
      <c r="AQ42" s="279"/>
      <c r="AR42" s="282"/>
      <c r="AS42" s="279"/>
      <c r="AT42" s="283"/>
    </row>
    <row r="43" spans="1:46" ht="46.5" customHeight="1">
      <c r="A43" s="284" t="s">
        <v>227</v>
      </c>
      <c r="B43" s="285"/>
      <c r="C43" s="275"/>
      <c r="D43" s="699">
        <v>5</v>
      </c>
      <c r="E43" s="699">
        <f>D43*30</f>
        <v>150</v>
      </c>
      <c r="F43" s="699">
        <f>G43+H43+I43</f>
        <v>0</v>
      </c>
      <c r="G43" s="722"/>
      <c r="H43" s="699"/>
      <c r="I43" s="722"/>
      <c r="J43" s="699">
        <f>E43-F43</f>
        <v>150</v>
      </c>
      <c r="K43" s="708"/>
      <c r="L43" s="710"/>
      <c r="M43" s="713"/>
      <c r="N43" s="724"/>
      <c r="O43" s="708"/>
      <c r="P43" s="710"/>
      <c r="Q43" s="713"/>
      <c r="R43" s="732"/>
      <c r="S43" s="726"/>
      <c r="T43" s="701"/>
      <c r="U43" s="702"/>
      <c r="V43" s="725"/>
      <c r="W43" s="726"/>
      <c r="X43" s="701"/>
      <c r="Y43" s="702"/>
      <c r="Z43" s="761"/>
      <c r="AA43" s="726"/>
      <c r="AB43" s="701"/>
      <c r="AC43" s="702"/>
      <c r="AD43" s="728">
        <v>5</v>
      </c>
      <c r="AE43" s="726"/>
      <c r="AF43" s="701"/>
      <c r="AG43" s="702"/>
      <c r="AH43" s="728"/>
      <c r="AI43" s="726"/>
      <c r="AJ43" s="701"/>
      <c r="AK43" s="702"/>
      <c r="AL43" s="728"/>
      <c r="AM43" s="726"/>
      <c r="AN43" s="701"/>
      <c r="AO43" s="702"/>
      <c r="AP43" s="728"/>
      <c r="AQ43" s="729"/>
      <c r="AR43" s="729"/>
      <c r="AS43" s="729"/>
      <c r="AT43" s="130"/>
    </row>
    <row r="44" spans="1:46" ht="42" customHeight="1">
      <c r="A44" s="273" t="s">
        <v>228</v>
      </c>
      <c r="B44" s="286"/>
      <c r="C44" s="158"/>
      <c r="D44" s="721"/>
      <c r="E44" s="721"/>
      <c r="F44" s="721"/>
      <c r="G44" s="723"/>
      <c r="H44" s="721"/>
      <c r="I44" s="723"/>
      <c r="J44" s="721"/>
      <c r="K44" s="727"/>
      <c r="L44" s="585"/>
      <c r="M44" s="703"/>
      <c r="N44" s="721"/>
      <c r="O44" s="727"/>
      <c r="P44" s="585"/>
      <c r="Q44" s="703"/>
      <c r="R44" s="721"/>
      <c r="S44" s="727"/>
      <c r="T44" s="585"/>
      <c r="U44" s="703"/>
      <c r="V44" s="721"/>
      <c r="W44" s="727"/>
      <c r="X44" s="585"/>
      <c r="Y44" s="703"/>
      <c r="Z44" s="721"/>
      <c r="AA44" s="727"/>
      <c r="AB44" s="585"/>
      <c r="AC44" s="703"/>
      <c r="AD44" s="721"/>
      <c r="AE44" s="727"/>
      <c r="AF44" s="585"/>
      <c r="AG44" s="703"/>
      <c r="AH44" s="721"/>
      <c r="AI44" s="727"/>
      <c r="AJ44" s="585"/>
      <c r="AK44" s="703"/>
      <c r="AL44" s="721"/>
      <c r="AM44" s="727"/>
      <c r="AN44" s="585"/>
      <c r="AO44" s="703"/>
      <c r="AP44" s="721"/>
      <c r="AQ44" s="721"/>
      <c r="AR44" s="721"/>
      <c r="AS44" s="721"/>
      <c r="AT44" s="130"/>
    </row>
    <row r="45" spans="1:46" ht="59.25" customHeight="1">
      <c r="A45" s="273" t="s">
        <v>229</v>
      </c>
      <c r="B45" s="286"/>
      <c r="C45" s="158"/>
      <c r="D45" s="739">
        <v>5</v>
      </c>
      <c r="E45" s="739">
        <f>D45*30</f>
        <v>150</v>
      </c>
      <c r="F45" s="739">
        <f>G45+H45+I45</f>
        <v>0</v>
      </c>
      <c r="G45" s="740"/>
      <c r="H45" s="739"/>
      <c r="I45" s="740"/>
      <c r="J45" s="739">
        <f>E45-F45</f>
        <v>150</v>
      </c>
      <c r="K45" s="708"/>
      <c r="L45" s="710"/>
      <c r="M45" s="713"/>
      <c r="N45" s="724"/>
      <c r="O45" s="708"/>
      <c r="P45" s="710"/>
      <c r="Q45" s="713"/>
      <c r="R45" s="732"/>
      <c r="S45" s="708"/>
      <c r="T45" s="710"/>
      <c r="U45" s="713"/>
      <c r="V45" s="724"/>
      <c r="W45" s="708"/>
      <c r="X45" s="710"/>
      <c r="Y45" s="713"/>
      <c r="Z45" s="724"/>
      <c r="AA45" s="708"/>
      <c r="AB45" s="710"/>
      <c r="AC45" s="713"/>
      <c r="AD45" s="707"/>
      <c r="AE45" s="708"/>
      <c r="AF45" s="710"/>
      <c r="AG45" s="713"/>
      <c r="AH45" s="707">
        <v>5</v>
      </c>
      <c r="AI45" s="708"/>
      <c r="AJ45" s="710"/>
      <c r="AK45" s="713"/>
      <c r="AL45" s="707"/>
      <c r="AM45" s="708"/>
      <c r="AN45" s="710"/>
      <c r="AO45" s="713"/>
      <c r="AP45" s="707"/>
      <c r="AQ45" s="699"/>
      <c r="AR45" s="699"/>
      <c r="AS45" s="699"/>
      <c r="AT45" s="130"/>
    </row>
    <row r="46" spans="1:46" ht="48" customHeight="1">
      <c r="A46" s="273" t="s">
        <v>230</v>
      </c>
      <c r="B46" s="286"/>
      <c r="C46" s="158"/>
      <c r="D46" s="721"/>
      <c r="E46" s="721"/>
      <c r="F46" s="721"/>
      <c r="G46" s="723"/>
      <c r="H46" s="721"/>
      <c r="I46" s="723"/>
      <c r="J46" s="721"/>
      <c r="K46" s="727"/>
      <c r="L46" s="585"/>
      <c r="M46" s="703"/>
      <c r="N46" s="721"/>
      <c r="O46" s="727"/>
      <c r="P46" s="585"/>
      <c r="Q46" s="703"/>
      <c r="R46" s="721"/>
      <c r="S46" s="727"/>
      <c r="T46" s="585"/>
      <c r="U46" s="703"/>
      <c r="V46" s="721"/>
      <c r="W46" s="727"/>
      <c r="X46" s="585"/>
      <c r="Y46" s="703"/>
      <c r="Z46" s="721"/>
      <c r="AA46" s="727"/>
      <c r="AB46" s="585"/>
      <c r="AC46" s="703"/>
      <c r="AD46" s="721"/>
      <c r="AE46" s="727"/>
      <c r="AF46" s="585"/>
      <c r="AG46" s="703"/>
      <c r="AH46" s="721"/>
      <c r="AI46" s="727"/>
      <c r="AJ46" s="585"/>
      <c r="AK46" s="703"/>
      <c r="AL46" s="721"/>
      <c r="AM46" s="727"/>
      <c r="AN46" s="585"/>
      <c r="AO46" s="703"/>
      <c r="AP46" s="721"/>
      <c r="AQ46" s="721"/>
      <c r="AR46" s="721"/>
      <c r="AS46" s="721"/>
      <c r="AT46" s="130"/>
    </row>
    <row r="47" spans="1:46" ht="58.5" customHeight="1">
      <c r="A47" s="273" t="s">
        <v>231</v>
      </c>
      <c r="B47" s="286"/>
      <c r="C47" s="158"/>
      <c r="D47" s="739">
        <v>5</v>
      </c>
      <c r="E47" s="739">
        <f>D47*30</f>
        <v>150</v>
      </c>
      <c r="F47" s="739">
        <f>G47+H47+I47</f>
        <v>0</v>
      </c>
      <c r="G47" s="740"/>
      <c r="H47" s="739"/>
      <c r="I47" s="740"/>
      <c r="J47" s="739">
        <f>E47-F47</f>
        <v>150</v>
      </c>
      <c r="K47" s="708"/>
      <c r="L47" s="710"/>
      <c r="M47" s="713"/>
      <c r="N47" s="724"/>
      <c r="O47" s="708"/>
      <c r="P47" s="710"/>
      <c r="Q47" s="713"/>
      <c r="R47" s="732"/>
      <c r="S47" s="708"/>
      <c r="T47" s="710"/>
      <c r="U47" s="713"/>
      <c r="V47" s="724"/>
      <c r="W47" s="708"/>
      <c r="X47" s="710"/>
      <c r="Y47" s="713"/>
      <c r="Z47" s="724"/>
      <c r="AA47" s="708"/>
      <c r="AB47" s="710"/>
      <c r="AC47" s="713"/>
      <c r="AD47" s="707"/>
      <c r="AE47" s="708"/>
      <c r="AF47" s="710"/>
      <c r="AG47" s="713"/>
      <c r="AH47" s="707"/>
      <c r="AI47" s="708"/>
      <c r="AJ47" s="710"/>
      <c r="AK47" s="713"/>
      <c r="AL47" s="707">
        <v>5</v>
      </c>
      <c r="AM47" s="708"/>
      <c r="AN47" s="710"/>
      <c r="AO47" s="713"/>
      <c r="AP47" s="707"/>
      <c r="AQ47" s="699"/>
      <c r="AR47" s="699"/>
      <c r="AS47" s="699"/>
      <c r="AT47" s="130"/>
    </row>
    <row r="48" spans="1:46" ht="75" customHeight="1">
      <c r="A48" s="273" t="s">
        <v>232</v>
      </c>
      <c r="B48" s="286"/>
      <c r="C48" s="158"/>
      <c r="D48" s="721"/>
      <c r="E48" s="721"/>
      <c r="F48" s="721"/>
      <c r="G48" s="723"/>
      <c r="H48" s="721"/>
      <c r="I48" s="723"/>
      <c r="J48" s="721"/>
      <c r="K48" s="727"/>
      <c r="L48" s="585"/>
      <c r="M48" s="703"/>
      <c r="N48" s="721"/>
      <c r="O48" s="727"/>
      <c r="P48" s="585"/>
      <c r="Q48" s="703"/>
      <c r="R48" s="721"/>
      <c r="S48" s="727"/>
      <c r="T48" s="585"/>
      <c r="U48" s="703"/>
      <c r="V48" s="721"/>
      <c r="W48" s="727"/>
      <c r="X48" s="585"/>
      <c r="Y48" s="703"/>
      <c r="Z48" s="721"/>
      <c r="AA48" s="727"/>
      <c r="AB48" s="585"/>
      <c r="AC48" s="703"/>
      <c r="AD48" s="721"/>
      <c r="AE48" s="727"/>
      <c r="AF48" s="585"/>
      <c r="AG48" s="703"/>
      <c r="AH48" s="721"/>
      <c r="AI48" s="727"/>
      <c r="AJ48" s="585"/>
      <c r="AK48" s="703"/>
      <c r="AL48" s="721"/>
      <c r="AM48" s="727"/>
      <c r="AN48" s="585"/>
      <c r="AO48" s="703"/>
      <c r="AP48" s="721"/>
      <c r="AQ48" s="721"/>
      <c r="AR48" s="721"/>
      <c r="AS48" s="721"/>
      <c r="AT48" s="130"/>
    </row>
    <row r="49" spans="1:46" ht="78" customHeight="1">
      <c r="A49" s="273" t="s">
        <v>233</v>
      </c>
      <c r="B49" s="286"/>
      <c r="C49" s="158"/>
      <c r="D49" s="739">
        <v>5</v>
      </c>
      <c r="E49" s="739">
        <f>D49*30</f>
        <v>150</v>
      </c>
      <c r="F49" s="739">
        <f>G49+H49+I49</f>
        <v>0</v>
      </c>
      <c r="G49" s="740"/>
      <c r="H49" s="739"/>
      <c r="I49" s="740"/>
      <c r="J49" s="739">
        <f>E49-F49</f>
        <v>150</v>
      </c>
      <c r="K49" s="708"/>
      <c r="L49" s="710"/>
      <c r="M49" s="713"/>
      <c r="N49" s="724"/>
      <c r="O49" s="708"/>
      <c r="P49" s="710"/>
      <c r="Q49" s="713"/>
      <c r="R49" s="732"/>
      <c r="S49" s="708"/>
      <c r="T49" s="710"/>
      <c r="U49" s="713"/>
      <c r="V49" s="724"/>
      <c r="W49" s="708"/>
      <c r="X49" s="710"/>
      <c r="Y49" s="713"/>
      <c r="Z49" s="724"/>
      <c r="AA49" s="708"/>
      <c r="AB49" s="710"/>
      <c r="AC49" s="713"/>
      <c r="AD49" s="707"/>
      <c r="AE49" s="708"/>
      <c r="AF49" s="710"/>
      <c r="AG49" s="713"/>
      <c r="AH49" s="707"/>
      <c r="AI49" s="708"/>
      <c r="AJ49" s="710"/>
      <c r="AK49" s="713"/>
      <c r="AL49" s="707">
        <v>5</v>
      </c>
      <c r="AM49" s="708"/>
      <c r="AN49" s="710"/>
      <c r="AO49" s="713"/>
      <c r="AP49" s="707"/>
      <c r="AQ49" s="699"/>
      <c r="AR49" s="699"/>
      <c r="AS49" s="699"/>
      <c r="AT49" s="130"/>
    </row>
    <row r="50" spans="1:46" ht="78.75" customHeight="1">
      <c r="A50" s="273" t="s">
        <v>234</v>
      </c>
      <c r="B50" s="287"/>
      <c r="C50" s="288"/>
      <c r="D50" s="603"/>
      <c r="E50" s="603"/>
      <c r="F50" s="603"/>
      <c r="G50" s="630"/>
      <c r="H50" s="603"/>
      <c r="I50" s="630"/>
      <c r="J50" s="603"/>
      <c r="K50" s="727"/>
      <c r="L50" s="585"/>
      <c r="M50" s="703"/>
      <c r="N50" s="721"/>
      <c r="O50" s="727"/>
      <c r="P50" s="585"/>
      <c r="Q50" s="703"/>
      <c r="R50" s="721"/>
      <c r="S50" s="727"/>
      <c r="T50" s="585"/>
      <c r="U50" s="703"/>
      <c r="V50" s="721"/>
      <c r="W50" s="727"/>
      <c r="X50" s="585"/>
      <c r="Y50" s="703"/>
      <c r="Z50" s="721"/>
      <c r="AA50" s="727"/>
      <c r="AB50" s="585"/>
      <c r="AC50" s="703"/>
      <c r="AD50" s="721"/>
      <c r="AE50" s="727"/>
      <c r="AF50" s="585"/>
      <c r="AG50" s="703"/>
      <c r="AH50" s="721"/>
      <c r="AI50" s="727"/>
      <c r="AJ50" s="585"/>
      <c r="AK50" s="703"/>
      <c r="AL50" s="721"/>
      <c r="AM50" s="727"/>
      <c r="AN50" s="585"/>
      <c r="AO50" s="703"/>
      <c r="AP50" s="721"/>
      <c r="AQ50" s="721"/>
      <c r="AR50" s="721"/>
      <c r="AS50" s="721"/>
      <c r="AT50" s="130"/>
    </row>
    <row r="51" spans="1:46" ht="78" customHeight="1">
      <c r="A51" s="273" t="s">
        <v>235</v>
      </c>
      <c r="B51" s="286"/>
      <c r="C51" s="158"/>
      <c r="D51" s="739">
        <v>5</v>
      </c>
      <c r="E51" s="739">
        <f>D51*30</f>
        <v>150</v>
      </c>
      <c r="F51" s="739">
        <f>G51+H51+I51</f>
        <v>0</v>
      </c>
      <c r="G51" s="740"/>
      <c r="H51" s="739"/>
      <c r="I51" s="740"/>
      <c r="J51" s="739">
        <f>E51-F51</f>
        <v>150</v>
      </c>
      <c r="K51" s="708"/>
      <c r="L51" s="710"/>
      <c r="M51" s="713"/>
      <c r="N51" s="724"/>
      <c r="O51" s="708"/>
      <c r="P51" s="710"/>
      <c r="Q51" s="713"/>
      <c r="R51" s="732"/>
      <c r="S51" s="708"/>
      <c r="T51" s="710"/>
      <c r="U51" s="713"/>
      <c r="V51" s="724"/>
      <c r="W51" s="708"/>
      <c r="X51" s="710"/>
      <c r="Y51" s="713"/>
      <c r="Z51" s="724"/>
      <c r="AA51" s="708"/>
      <c r="AB51" s="710"/>
      <c r="AC51" s="713"/>
      <c r="AD51" s="707"/>
      <c r="AE51" s="708"/>
      <c r="AF51" s="710"/>
      <c r="AG51" s="713"/>
      <c r="AH51" s="707"/>
      <c r="AI51" s="708"/>
      <c r="AJ51" s="710"/>
      <c r="AK51" s="713"/>
      <c r="AL51" s="707">
        <v>5</v>
      </c>
      <c r="AM51" s="708"/>
      <c r="AN51" s="710"/>
      <c r="AO51" s="713"/>
      <c r="AP51" s="707"/>
      <c r="AQ51" s="699"/>
      <c r="AR51" s="699"/>
      <c r="AS51" s="699"/>
      <c r="AT51" s="130"/>
    </row>
    <row r="52" spans="1:46" ht="78.75" customHeight="1">
      <c r="A52" s="273" t="s">
        <v>236</v>
      </c>
      <c r="B52" s="287"/>
      <c r="C52" s="288"/>
      <c r="D52" s="603"/>
      <c r="E52" s="603"/>
      <c r="F52" s="603"/>
      <c r="G52" s="630"/>
      <c r="H52" s="603"/>
      <c r="I52" s="630"/>
      <c r="J52" s="603"/>
      <c r="K52" s="727"/>
      <c r="L52" s="585"/>
      <c r="M52" s="703"/>
      <c r="N52" s="721"/>
      <c r="O52" s="727"/>
      <c r="P52" s="585"/>
      <c r="Q52" s="703"/>
      <c r="R52" s="721"/>
      <c r="S52" s="727"/>
      <c r="T52" s="585"/>
      <c r="U52" s="703"/>
      <c r="V52" s="721"/>
      <c r="W52" s="727"/>
      <c r="X52" s="585"/>
      <c r="Y52" s="703"/>
      <c r="Z52" s="721"/>
      <c r="AA52" s="727"/>
      <c r="AB52" s="585"/>
      <c r="AC52" s="703"/>
      <c r="AD52" s="721"/>
      <c r="AE52" s="727"/>
      <c r="AF52" s="585"/>
      <c r="AG52" s="703"/>
      <c r="AH52" s="721"/>
      <c r="AI52" s="727"/>
      <c r="AJ52" s="585"/>
      <c r="AK52" s="703"/>
      <c r="AL52" s="721"/>
      <c r="AM52" s="727"/>
      <c r="AN52" s="585"/>
      <c r="AO52" s="703"/>
      <c r="AP52" s="721"/>
      <c r="AQ52" s="721"/>
      <c r="AR52" s="721"/>
      <c r="AS52" s="721"/>
      <c r="AT52" s="130"/>
    </row>
    <row r="53" spans="1:46" ht="78" customHeight="1">
      <c r="A53" s="273" t="s">
        <v>237</v>
      </c>
      <c r="B53" s="320"/>
      <c r="C53" s="246"/>
      <c r="D53" s="759">
        <v>5</v>
      </c>
      <c r="E53" s="759">
        <f>D53*30</f>
        <v>150</v>
      </c>
      <c r="F53" s="759">
        <f>G53+H53+I53</f>
        <v>0</v>
      </c>
      <c r="G53" s="740"/>
      <c r="H53" s="759"/>
      <c r="I53" s="740"/>
      <c r="J53" s="759">
        <f>E53-F53</f>
        <v>150</v>
      </c>
      <c r="K53" s="752"/>
      <c r="L53" s="754"/>
      <c r="M53" s="756"/>
      <c r="N53" s="760"/>
      <c r="O53" s="752"/>
      <c r="P53" s="754"/>
      <c r="Q53" s="756"/>
      <c r="R53" s="750"/>
      <c r="S53" s="752"/>
      <c r="T53" s="754"/>
      <c r="U53" s="756"/>
      <c r="V53" s="760"/>
      <c r="W53" s="752"/>
      <c r="X53" s="754"/>
      <c r="Y53" s="756"/>
      <c r="Z53" s="760"/>
      <c r="AA53" s="752"/>
      <c r="AB53" s="754"/>
      <c r="AC53" s="756"/>
      <c r="AD53" s="758"/>
      <c r="AE53" s="752"/>
      <c r="AF53" s="754"/>
      <c r="AG53" s="756"/>
      <c r="AH53" s="758"/>
      <c r="AI53" s="752"/>
      <c r="AJ53" s="754"/>
      <c r="AK53" s="756"/>
      <c r="AL53" s="758">
        <v>5</v>
      </c>
      <c r="AM53" s="752"/>
      <c r="AN53" s="754"/>
      <c r="AO53" s="756"/>
      <c r="AP53" s="758"/>
      <c r="AQ53" s="759"/>
      <c r="AR53" s="759"/>
      <c r="AS53" s="759"/>
      <c r="AT53" s="130"/>
    </row>
    <row r="54" spans="1:46" ht="78.75" customHeight="1">
      <c r="A54" s="321" t="s">
        <v>238</v>
      </c>
      <c r="B54" s="322"/>
      <c r="C54" s="323"/>
      <c r="D54" s="751"/>
      <c r="E54" s="751"/>
      <c r="F54" s="751"/>
      <c r="G54" s="762"/>
      <c r="H54" s="751"/>
      <c r="I54" s="762"/>
      <c r="J54" s="751"/>
      <c r="K54" s="753"/>
      <c r="L54" s="755"/>
      <c r="M54" s="757"/>
      <c r="N54" s="751"/>
      <c r="O54" s="753"/>
      <c r="P54" s="755"/>
      <c r="Q54" s="757"/>
      <c r="R54" s="751"/>
      <c r="S54" s="753"/>
      <c r="T54" s="755"/>
      <c r="U54" s="757"/>
      <c r="V54" s="751"/>
      <c r="W54" s="753"/>
      <c r="X54" s="755"/>
      <c r="Y54" s="757"/>
      <c r="Z54" s="751"/>
      <c r="AA54" s="753"/>
      <c r="AB54" s="755"/>
      <c r="AC54" s="757"/>
      <c r="AD54" s="751"/>
      <c r="AE54" s="753"/>
      <c r="AF54" s="755"/>
      <c r="AG54" s="757"/>
      <c r="AH54" s="751"/>
      <c r="AI54" s="753"/>
      <c r="AJ54" s="755"/>
      <c r="AK54" s="757"/>
      <c r="AL54" s="751"/>
      <c r="AM54" s="753"/>
      <c r="AN54" s="755"/>
      <c r="AO54" s="757"/>
      <c r="AP54" s="751"/>
      <c r="AQ54" s="751"/>
      <c r="AR54" s="751"/>
      <c r="AS54" s="751"/>
      <c r="AT54" s="130"/>
    </row>
    <row r="55" spans="1:46" ht="62.25" customHeight="1">
      <c r="A55" s="318" t="s">
        <v>239</v>
      </c>
      <c r="B55" s="319"/>
      <c r="C55" s="275"/>
      <c r="D55" s="747">
        <v>5</v>
      </c>
      <c r="E55" s="747">
        <f>D55*30</f>
        <v>150</v>
      </c>
      <c r="F55" s="747">
        <f>G55+H55+I55</f>
        <v>0</v>
      </c>
      <c r="G55" s="748"/>
      <c r="H55" s="747"/>
      <c r="I55" s="748"/>
      <c r="J55" s="747">
        <f>E55-F55</f>
        <v>150</v>
      </c>
      <c r="K55" s="708"/>
      <c r="L55" s="710"/>
      <c r="M55" s="713"/>
      <c r="N55" s="744"/>
      <c r="O55" s="708"/>
      <c r="P55" s="710"/>
      <c r="Q55" s="713"/>
      <c r="R55" s="745"/>
      <c r="S55" s="708"/>
      <c r="T55" s="710"/>
      <c r="U55" s="713"/>
      <c r="V55" s="744"/>
      <c r="W55" s="708"/>
      <c r="X55" s="710"/>
      <c r="Y55" s="713"/>
      <c r="Z55" s="744"/>
      <c r="AA55" s="708"/>
      <c r="AB55" s="710"/>
      <c r="AC55" s="713"/>
      <c r="AD55" s="749"/>
      <c r="AE55" s="708"/>
      <c r="AF55" s="710"/>
      <c r="AG55" s="713"/>
      <c r="AH55" s="749"/>
      <c r="AI55" s="708"/>
      <c r="AJ55" s="710"/>
      <c r="AK55" s="713"/>
      <c r="AL55" s="749">
        <v>5</v>
      </c>
      <c r="AM55" s="708"/>
      <c r="AN55" s="710"/>
      <c r="AO55" s="713"/>
      <c r="AP55" s="749"/>
      <c r="AQ55" s="747"/>
      <c r="AR55" s="747"/>
      <c r="AS55" s="747"/>
      <c r="AT55" s="64"/>
    </row>
    <row r="56" spans="1:46" ht="77.25" customHeight="1">
      <c r="A56" s="291" t="s">
        <v>240</v>
      </c>
      <c r="B56" s="289"/>
      <c r="C56" s="290"/>
      <c r="D56" s="665"/>
      <c r="E56" s="665"/>
      <c r="F56" s="665"/>
      <c r="G56" s="734"/>
      <c r="H56" s="665"/>
      <c r="I56" s="734"/>
      <c r="J56" s="665"/>
      <c r="K56" s="741"/>
      <c r="L56" s="742"/>
      <c r="M56" s="743"/>
      <c r="N56" s="665"/>
      <c r="O56" s="741"/>
      <c r="P56" s="742"/>
      <c r="Q56" s="743"/>
      <c r="R56" s="665"/>
      <c r="S56" s="741"/>
      <c r="T56" s="742"/>
      <c r="U56" s="743"/>
      <c r="V56" s="665"/>
      <c r="W56" s="741"/>
      <c r="X56" s="742"/>
      <c r="Y56" s="743"/>
      <c r="Z56" s="665"/>
      <c r="AA56" s="741"/>
      <c r="AB56" s="742"/>
      <c r="AC56" s="743"/>
      <c r="AD56" s="665"/>
      <c r="AE56" s="741"/>
      <c r="AF56" s="742"/>
      <c r="AG56" s="743"/>
      <c r="AH56" s="665"/>
      <c r="AI56" s="741"/>
      <c r="AJ56" s="742"/>
      <c r="AK56" s="743"/>
      <c r="AL56" s="665"/>
      <c r="AM56" s="741"/>
      <c r="AN56" s="742"/>
      <c r="AO56" s="743"/>
      <c r="AP56" s="665"/>
      <c r="AQ56" s="665"/>
      <c r="AR56" s="665"/>
      <c r="AS56" s="665"/>
      <c r="AT56" s="64"/>
    </row>
    <row r="57" spans="1:46" ht="42.75" customHeight="1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64"/>
    </row>
    <row r="58" spans="1:46" ht="20.25" customHeight="1">
      <c r="A58" s="638" t="s">
        <v>193</v>
      </c>
      <c r="B58" s="565"/>
      <c r="C58" s="566"/>
      <c r="D58" s="638" t="s">
        <v>194</v>
      </c>
      <c r="E58" s="565"/>
      <c r="F58" s="565"/>
      <c r="G58" s="565"/>
      <c r="H58" s="565"/>
      <c r="I58" s="565"/>
      <c r="J58" s="565"/>
      <c r="K58" s="565"/>
      <c r="L58" s="566"/>
      <c r="M58" s="222"/>
      <c r="N58" s="222"/>
      <c r="O58" s="222"/>
      <c r="P58" s="222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224"/>
      <c r="AS58" s="224"/>
      <c r="AT58" s="64"/>
    </row>
    <row r="59" spans="1:46" ht="18.75" customHeight="1">
      <c r="A59" s="620" t="s">
        <v>195</v>
      </c>
      <c r="B59" s="565"/>
      <c r="C59" s="566"/>
      <c r="D59" s="90" t="s">
        <v>196</v>
      </c>
      <c r="E59" s="90"/>
      <c r="F59" s="107"/>
      <c r="G59" s="107"/>
      <c r="H59" s="130"/>
      <c r="I59" s="107"/>
      <c r="J59" s="130"/>
      <c r="K59" s="107"/>
      <c r="L59" s="107"/>
      <c r="M59" s="107"/>
      <c r="N59" s="130"/>
      <c r="O59" s="90"/>
      <c r="P59" s="90"/>
      <c r="Q59" s="90"/>
      <c r="R59" s="90" t="s">
        <v>241</v>
      </c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30"/>
    </row>
    <row r="60" spans="1:46" ht="32.25" customHeight="1">
      <c r="A60" s="64"/>
      <c r="B60" s="64"/>
      <c r="C60" s="64"/>
      <c r="D60" s="64"/>
      <c r="E60" s="64"/>
      <c r="F60" s="64"/>
      <c r="G60" s="64"/>
      <c r="H60" s="90"/>
      <c r="I60" s="64"/>
      <c r="J60" s="64"/>
      <c r="K60" s="64"/>
      <c r="L60" s="64"/>
      <c r="M60" s="64"/>
      <c r="N60" s="64"/>
      <c r="O60" s="64"/>
      <c r="P60" s="90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</row>
    <row r="61" spans="1:46" ht="20.25" customHeight="1">
      <c r="A61" s="638"/>
      <c r="B61" s="565"/>
      <c r="C61" s="565"/>
      <c r="D61" s="565"/>
      <c r="E61" s="565"/>
      <c r="F61" s="566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746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565"/>
      <c r="AE61" s="565"/>
      <c r="AF61" s="565"/>
      <c r="AG61" s="565"/>
      <c r="AH61" s="565"/>
      <c r="AI61" s="565"/>
      <c r="AJ61" s="565"/>
      <c r="AK61" s="565"/>
      <c r="AL61" s="565"/>
      <c r="AM61" s="565"/>
      <c r="AN61" s="565"/>
      <c r="AO61" s="565"/>
      <c r="AP61" s="565"/>
      <c r="AQ61" s="565"/>
      <c r="AR61" s="565"/>
      <c r="AS61" s="566"/>
      <c r="AT61" s="64"/>
    </row>
    <row r="62" spans="1:46" ht="18.75" customHeight="1">
      <c r="A62" s="90"/>
      <c r="B62" s="90"/>
      <c r="C62" s="90"/>
      <c r="D62" s="90"/>
      <c r="E62" s="90"/>
      <c r="F62" s="107"/>
      <c r="G62" s="107"/>
      <c r="H62" s="130"/>
      <c r="I62" s="107"/>
      <c r="J62" s="130"/>
      <c r="K62" s="107"/>
      <c r="L62" s="107"/>
      <c r="M62" s="107"/>
      <c r="N62" s="130"/>
      <c r="O62" s="90"/>
      <c r="P62" s="90"/>
      <c r="Q62" s="90"/>
      <c r="R62" s="217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30"/>
    </row>
    <row r="63" spans="1:46" ht="19.5" customHeight="1">
      <c r="A63" s="621"/>
      <c r="B63" s="565"/>
      <c r="C63" s="565"/>
      <c r="D63" s="565"/>
      <c r="E63" s="565"/>
      <c r="F63" s="565"/>
      <c r="G63" s="565"/>
      <c r="H63" s="566"/>
      <c r="I63" s="64"/>
      <c r="J63" s="64"/>
      <c r="K63" s="64"/>
      <c r="L63" s="64"/>
      <c r="M63" s="90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</row>
    <row r="64" spans="1:46" ht="12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</row>
    <row r="65" spans="1:46" ht="12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</row>
    <row r="66" spans="1:46" ht="12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</row>
    <row r="67" spans="1:46" ht="12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</row>
    <row r="68" spans="1:46" ht="12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</row>
    <row r="69" spans="1:46" ht="12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</row>
    <row r="70" spans="1:46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</row>
    <row r="71" spans="1:46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</row>
    <row r="72" spans="1:46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</row>
    <row r="73" spans="1:46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</row>
    <row r="74" spans="1:46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</row>
    <row r="75" spans="1:46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</row>
    <row r="76" spans="1:46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</row>
    <row r="77" spans="1:46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</row>
    <row r="78" spans="1:46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</row>
    <row r="79" spans="1:46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</row>
    <row r="80" spans="1:46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</row>
    <row r="81" spans="1:46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</row>
    <row r="82" spans="1:46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</row>
    <row r="83" spans="1:46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</row>
    <row r="84" spans="1:46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</row>
    <row r="85" spans="1:46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</row>
    <row r="86" spans="1:46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</row>
    <row r="87" spans="1:46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</row>
    <row r="88" spans="1:46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</row>
    <row r="89" spans="1:46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</row>
    <row r="90" spans="1:46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</row>
    <row r="91" spans="1:46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</row>
    <row r="92" spans="1:46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</row>
    <row r="93" spans="1:46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</row>
    <row r="94" spans="1:46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</row>
    <row r="95" spans="1:46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</row>
    <row r="96" spans="1:46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</row>
    <row r="97" spans="1:46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</row>
    <row r="98" spans="1:46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</row>
    <row r="99" spans="1:46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</row>
    <row r="100" spans="1:46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</row>
    <row r="101" spans="1:46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</row>
    <row r="102" spans="1:46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</row>
    <row r="103" spans="1:46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</row>
    <row r="104" spans="1:46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</row>
    <row r="105" spans="1:46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</row>
    <row r="106" spans="1:46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</row>
    <row r="107" spans="1:46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</row>
    <row r="108" spans="1:46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</row>
    <row r="109" spans="1:46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</row>
    <row r="110" spans="1:46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</row>
    <row r="111" spans="1:46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</row>
    <row r="112" spans="1:46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</row>
    <row r="113" spans="1:46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</row>
    <row r="114" spans="1:46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</row>
    <row r="115" spans="1:46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</row>
    <row r="116" spans="1:46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</row>
    <row r="117" spans="1:46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</row>
    <row r="118" spans="1:46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</row>
    <row r="119" spans="1:46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</row>
    <row r="120" spans="1:46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</row>
    <row r="121" spans="1:46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</row>
    <row r="122" spans="1:46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</row>
    <row r="123" spans="1:46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</row>
    <row r="124" spans="1:46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</row>
    <row r="125" spans="1:46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</row>
    <row r="126" spans="1:46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</row>
    <row r="127" spans="1:46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</row>
    <row r="128" spans="1:46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</row>
    <row r="129" spans="1:46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</row>
    <row r="130" spans="1:46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</row>
    <row r="131" spans="1:46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</row>
    <row r="132" spans="1:46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</row>
    <row r="133" spans="1:46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</row>
    <row r="134" spans="1:46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</row>
    <row r="135" spans="1:46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</row>
    <row r="136" spans="1:46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</row>
    <row r="137" spans="1:46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</row>
    <row r="138" spans="1:46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</row>
    <row r="139" spans="1:46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</row>
    <row r="140" spans="1:46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</row>
    <row r="141" spans="1:46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</row>
    <row r="142" spans="1:46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</row>
    <row r="143" spans="1:46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</row>
    <row r="144" spans="1:46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</row>
    <row r="145" spans="1:46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</row>
    <row r="146" spans="1:46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</row>
    <row r="147" spans="1:46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</row>
    <row r="148" spans="1:46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</row>
    <row r="149" spans="1:46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</row>
    <row r="150" spans="1:46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</row>
    <row r="151" spans="1:46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</row>
    <row r="152" spans="1:46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</row>
    <row r="153" spans="1:46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</row>
    <row r="154" spans="1:46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</row>
    <row r="155" spans="1:46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</row>
    <row r="156" spans="1:46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</row>
    <row r="157" spans="1:46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</row>
    <row r="158" spans="1:46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</row>
    <row r="159" spans="1:46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</row>
    <row r="160" spans="1:46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</row>
    <row r="161" spans="1:46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</row>
    <row r="162" spans="1:46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</row>
    <row r="163" spans="1:46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</row>
    <row r="164" spans="1:46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</row>
    <row r="165" spans="1:46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</row>
    <row r="166" spans="1:46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</row>
    <row r="167" spans="1:46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</row>
    <row r="168" spans="1:46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</row>
    <row r="169" spans="1:46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</row>
    <row r="170" spans="1:46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</row>
    <row r="171" spans="1:46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</row>
    <row r="172" spans="1:46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</row>
    <row r="173" spans="1:46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</row>
    <row r="174" spans="1:46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</row>
    <row r="175" spans="1:46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</row>
    <row r="176" spans="1:46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</row>
    <row r="177" spans="1:46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</row>
    <row r="178" spans="1:46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</row>
    <row r="179" spans="1:46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</row>
    <row r="180" spans="1:46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</row>
    <row r="181" spans="1:46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</row>
    <row r="182" spans="1:46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</row>
    <row r="183" spans="1:46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</row>
    <row r="184" spans="1:46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</row>
    <row r="185" spans="1:46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</row>
    <row r="186" spans="1:46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</row>
    <row r="187" spans="1:46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</row>
    <row r="188" spans="1:46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</row>
    <row r="189" spans="1:46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</row>
    <row r="190" spans="1:46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</row>
    <row r="191" spans="1:46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</row>
    <row r="192" spans="1:46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</row>
    <row r="193" spans="1:46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</row>
    <row r="194" spans="1:46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</row>
    <row r="195" spans="1:46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</row>
    <row r="196" spans="1:46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</row>
    <row r="197" spans="1:46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</row>
    <row r="198" spans="1:46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</row>
    <row r="199" spans="1:46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</row>
    <row r="200" spans="1:46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</row>
    <row r="201" spans="1:46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</row>
    <row r="202" spans="1:46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</row>
    <row r="203" spans="1:46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</row>
    <row r="204" spans="1:46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</row>
    <row r="205" spans="1:46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</row>
    <row r="206" spans="1:46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</row>
    <row r="207" spans="1:46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</row>
    <row r="208" spans="1:46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</row>
    <row r="209" spans="1:46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</row>
    <row r="210" spans="1:46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</row>
    <row r="211" spans="1:46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</row>
    <row r="212" spans="1:46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</row>
    <row r="213" spans="1:46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</row>
    <row r="214" spans="1:46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</row>
    <row r="215" spans="1:46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</row>
    <row r="216" spans="1:46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</row>
    <row r="217" spans="1:46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</row>
    <row r="218" spans="1:46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</row>
    <row r="219" spans="1:46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</row>
    <row r="220" spans="1:46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</row>
    <row r="221" spans="1:46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</row>
    <row r="222" spans="1:46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</row>
    <row r="223" spans="1:46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</row>
    <row r="224" spans="1:46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</row>
    <row r="225" spans="1:46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</row>
    <row r="226" spans="1:46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</row>
    <row r="227" spans="1:46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</row>
    <row r="228" spans="1:46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</row>
    <row r="229" spans="1:46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</row>
    <row r="230" spans="1:46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</row>
    <row r="231" spans="1:46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</row>
    <row r="232" spans="1:46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</row>
    <row r="233" spans="1:46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</row>
    <row r="234" spans="1:46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</row>
    <row r="235" spans="1:46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</row>
    <row r="236" spans="1:46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</row>
    <row r="237" spans="1:46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</row>
    <row r="238" spans="1:46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</row>
    <row r="239" spans="1:46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</row>
    <row r="240" spans="1:46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</row>
    <row r="241" spans="1:46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</row>
    <row r="242" spans="1:46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</row>
    <row r="243" spans="1:46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</row>
    <row r="244" spans="1:46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</row>
    <row r="245" spans="1:46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</row>
    <row r="246" spans="1:46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</row>
    <row r="247" spans="1:46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</row>
    <row r="248" spans="1:46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</row>
    <row r="249" spans="1:46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</row>
    <row r="250" spans="1:46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</row>
    <row r="251" spans="1:46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</row>
    <row r="252" spans="1:46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</row>
    <row r="253" spans="1:46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</row>
    <row r="254" spans="1:46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</row>
    <row r="255" spans="1:46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</row>
    <row r="256" spans="1:46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</row>
    <row r="257" spans="1:46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</row>
    <row r="258" spans="1:46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</row>
    <row r="259" spans="1:46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</row>
    <row r="260" spans="1:46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</row>
    <row r="261" spans="1:46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</row>
    <row r="262" spans="1:46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</row>
    <row r="263" spans="1:46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</row>
    <row r="264" spans="1:46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</row>
    <row r="265" spans="1:46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</row>
    <row r="266" spans="1:46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</row>
    <row r="267" spans="1:46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</row>
    <row r="268" spans="1:46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</row>
    <row r="269" spans="1:46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</row>
    <row r="270" spans="1:46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</row>
    <row r="271" spans="1:46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</row>
    <row r="272" spans="1:46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</row>
    <row r="273" spans="1:46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</row>
    <row r="274" spans="1:46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</row>
    <row r="275" spans="1:46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</row>
    <row r="276" spans="1:46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</row>
    <row r="277" spans="1:46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</row>
    <row r="278" spans="1:46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</row>
    <row r="279" spans="1:46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</row>
    <row r="280" spans="1:46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</row>
    <row r="281" spans="1:46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</row>
    <row r="282" spans="1:46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</row>
    <row r="283" spans="1:46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</row>
    <row r="284" spans="1:46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</row>
    <row r="285" spans="1:46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</row>
    <row r="286" spans="1:46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</row>
    <row r="287" spans="1:46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</row>
    <row r="288" spans="1:46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</row>
    <row r="289" spans="1:46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</row>
    <row r="290" spans="1:46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</row>
    <row r="291" spans="1:46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</row>
    <row r="292" spans="1:46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</row>
    <row r="293" spans="1:46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</row>
    <row r="294" spans="1:46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</row>
    <row r="295" spans="1:46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</row>
    <row r="296" spans="1:46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</row>
    <row r="297" spans="1:46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</row>
    <row r="298" spans="1:46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</row>
    <row r="299" spans="1:46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</row>
    <row r="300" spans="1:46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</row>
    <row r="301" spans="1:46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</row>
    <row r="302" spans="1:46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</row>
    <row r="303" spans="1:46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</row>
    <row r="304" spans="1:46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</row>
    <row r="305" spans="1:46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</row>
    <row r="306" spans="1:46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</row>
    <row r="307" spans="1:46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</row>
    <row r="308" spans="1:46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</row>
    <row r="309" spans="1:46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</row>
    <row r="310" spans="1:46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</row>
    <row r="311" spans="1:46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</row>
    <row r="312" spans="1:46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</row>
    <row r="313" spans="1:46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</row>
    <row r="314" spans="1:46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</row>
    <row r="315" spans="1:46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</row>
    <row r="316" spans="1:46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</row>
    <row r="317" spans="1:46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</row>
    <row r="318" spans="1:46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</row>
    <row r="319" spans="1:46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</row>
    <row r="320" spans="1:46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</row>
    <row r="321" spans="1:46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</row>
    <row r="322" spans="1:46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</row>
    <row r="323" spans="1:46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</row>
    <row r="324" spans="1:46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</row>
    <row r="325" spans="1:46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</row>
    <row r="326" spans="1:46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</row>
    <row r="327" spans="1:46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</row>
    <row r="328" spans="1:46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</row>
    <row r="329" spans="1:46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</row>
    <row r="330" spans="1:46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</row>
    <row r="331" spans="1:46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</row>
    <row r="332" spans="1:46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</row>
    <row r="333" spans="1:46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</row>
    <row r="334" spans="1:46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</row>
    <row r="335" spans="1:46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</row>
    <row r="336" spans="1:46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</row>
    <row r="337" spans="1:46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</row>
    <row r="338" spans="1:46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</row>
    <row r="339" spans="1:46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</row>
    <row r="340" spans="1:46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</row>
    <row r="341" spans="1:46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</row>
    <row r="342" spans="1:46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</row>
    <row r="343" spans="1:46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</row>
    <row r="344" spans="1:46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</row>
    <row r="345" spans="1:46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</row>
    <row r="346" spans="1:46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</row>
    <row r="347" spans="1:46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</row>
    <row r="348" spans="1:46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</row>
    <row r="349" spans="1:46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</row>
    <row r="350" spans="1:46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</row>
    <row r="351" spans="1:46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</row>
    <row r="352" spans="1:46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</row>
    <row r="353" spans="1:46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</row>
    <row r="354" spans="1:46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</row>
    <row r="355" spans="1:46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</row>
    <row r="356" spans="1:46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</row>
    <row r="357" spans="1:46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</row>
    <row r="358" spans="1:46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</row>
    <row r="359" spans="1:46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</row>
    <row r="360" spans="1:46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</row>
    <row r="361" spans="1:46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</row>
    <row r="362" spans="1:46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</row>
    <row r="363" spans="1:46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</row>
    <row r="364" spans="1:46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</row>
    <row r="365" spans="1:46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</row>
    <row r="366" spans="1:46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</row>
    <row r="367" spans="1:46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</row>
    <row r="368" spans="1:46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</row>
    <row r="369" spans="1:46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</row>
    <row r="370" spans="1:46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</row>
    <row r="371" spans="1:46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</row>
    <row r="372" spans="1:46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</row>
    <row r="373" spans="1:46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</row>
    <row r="374" spans="1:46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</row>
    <row r="375" spans="1:46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</row>
    <row r="376" spans="1:46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</row>
    <row r="377" spans="1:46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</row>
    <row r="378" spans="1:46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</row>
    <row r="379" spans="1:46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</row>
    <row r="380" spans="1:46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</row>
    <row r="381" spans="1:46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</row>
    <row r="382" spans="1:46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</row>
    <row r="383" spans="1:46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</row>
    <row r="384" spans="1:46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</row>
    <row r="385" spans="1:46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</row>
    <row r="386" spans="1:46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</row>
    <row r="387" spans="1:46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</row>
    <row r="388" spans="1:46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</row>
    <row r="389" spans="1:46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</row>
    <row r="390" spans="1:46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</row>
    <row r="391" spans="1:46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</row>
    <row r="392" spans="1:46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</row>
    <row r="393" spans="1:46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</row>
    <row r="394" spans="1:46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</row>
    <row r="395" spans="1:46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</row>
    <row r="396" spans="1:46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</row>
    <row r="397" spans="1:46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</row>
    <row r="398" spans="1:46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</row>
    <row r="399" spans="1:46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</row>
    <row r="400" spans="1:46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</row>
    <row r="401" spans="1:46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</row>
    <row r="402" spans="1:46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</row>
    <row r="403" spans="1:46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</row>
    <row r="404" spans="1:46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</row>
    <row r="405" spans="1:46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</row>
    <row r="406" spans="1:46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</row>
    <row r="407" spans="1:46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</row>
    <row r="408" spans="1:46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</row>
    <row r="409" spans="1:46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</row>
    <row r="410" spans="1:46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</row>
    <row r="411" spans="1:46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</row>
    <row r="412" spans="1:46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</row>
    <row r="413" spans="1:46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</row>
    <row r="414" spans="1:46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</row>
    <row r="415" spans="1:46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</row>
    <row r="416" spans="1:46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</row>
    <row r="417" spans="1:46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</row>
    <row r="418" spans="1:46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</row>
    <row r="419" spans="1:46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</row>
    <row r="420" spans="1:46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</row>
    <row r="421" spans="1:46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</row>
    <row r="422" spans="1:46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</row>
    <row r="423" spans="1:46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</row>
    <row r="424" spans="1:46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</row>
    <row r="425" spans="1:46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</row>
    <row r="426" spans="1:46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</row>
    <row r="427" spans="1:46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</row>
    <row r="428" spans="1:46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</row>
    <row r="429" spans="1:46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</row>
    <row r="430" spans="1:46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</row>
    <row r="431" spans="1:46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</row>
    <row r="432" spans="1:46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</row>
    <row r="433" spans="1:46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</row>
    <row r="434" spans="1:46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</row>
    <row r="435" spans="1:46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</row>
    <row r="436" spans="1:46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</row>
    <row r="437" spans="1:46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</row>
    <row r="438" spans="1:46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</row>
    <row r="439" spans="1:46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</row>
    <row r="440" spans="1:46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</row>
    <row r="441" spans="1:46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</row>
    <row r="442" spans="1:46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</row>
    <row r="443" spans="1:46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</row>
    <row r="444" spans="1:46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</row>
    <row r="445" spans="1:46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</row>
    <row r="446" spans="1:46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</row>
    <row r="447" spans="1:46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</row>
    <row r="448" spans="1:46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</row>
    <row r="449" spans="1:46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</row>
    <row r="450" spans="1:46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</row>
    <row r="451" spans="1:46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</row>
    <row r="452" spans="1:46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</row>
    <row r="453" spans="1:46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</row>
    <row r="454" spans="1:46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</row>
    <row r="455" spans="1:46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</row>
    <row r="456" spans="1:46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</row>
    <row r="457" spans="1:46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</row>
    <row r="458" spans="1:46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</row>
    <row r="459" spans="1:46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</row>
    <row r="460" spans="1:46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</row>
    <row r="461" spans="1:46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</row>
    <row r="462" spans="1:46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</row>
    <row r="463" spans="1:46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</row>
    <row r="464" spans="1:46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</row>
    <row r="465" spans="1:46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</row>
    <row r="466" spans="1:46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</row>
    <row r="467" spans="1:46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</row>
    <row r="468" spans="1:46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</row>
    <row r="469" spans="1:46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</row>
    <row r="470" spans="1:46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</row>
    <row r="471" spans="1:46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</row>
    <row r="472" spans="1:46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</row>
    <row r="473" spans="1:46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</row>
    <row r="474" spans="1:46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</row>
    <row r="475" spans="1:46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</row>
    <row r="476" spans="1:46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</row>
    <row r="477" spans="1:46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</row>
    <row r="478" spans="1:46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</row>
    <row r="479" spans="1:46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</row>
    <row r="480" spans="1:46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</row>
    <row r="481" spans="1:46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</row>
    <row r="482" spans="1:46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</row>
    <row r="483" spans="1:46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</row>
    <row r="484" spans="1:46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</row>
    <row r="485" spans="1:46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</row>
    <row r="486" spans="1:46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</row>
    <row r="487" spans="1:46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</row>
    <row r="488" spans="1:46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</row>
    <row r="489" spans="1:46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</row>
    <row r="490" spans="1:46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</row>
    <row r="491" spans="1:46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</row>
    <row r="492" spans="1:46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</row>
    <row r="493" spans="1:46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</row>
    <row r="494" spans="1:46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</row>
    <row r="495" spans="1:46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</row>
    <row r="496" spans="1:46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</row>
    <row r="497" spans="1:46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</row>
    <row r="498" spans="1:46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</row>
    <row r="499" spans="1:46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</row>
    <row r="500" spans="1:46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</row>
    <row r="501" spans="1:46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</row>
    <row r="502" spans="1:46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</row>
    <row r="503" spans="1:46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</row>
    <row r="504" spans="1:46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</row>
    <row r="505" spans="1:46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</row>
    <row r="506" spans="1:46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</row>
    <row r="507" spans="1:46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</row>
    <row r="508" spans="1:46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</row>
    <row r="509" spans="1:46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</row>
    <row r="510" spans="1:46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</row>
    <row r="511" spans="1:46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</row>
    <row r="512" spans="1:46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</row>
    <row r="513" spans="1:46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</row>
    <row r="514" spans="1:46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</row>
    <row r="515" spans="1:46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</row>
    <row r="516" spans="1:46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</row>
    <row r="517" spans="1:46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</row>
    <row r="518" spans="1:46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</row>
    <row r="519" spans="1:46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</row>
    <row r="520" spans="1:46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</row>
    <row r="521" spans="1:46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</row>
    <row r="522" spans="1:46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</row>
    <row r="523" spans="1:46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</row>
    <row r="524" spans="1:46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</row>
    <row r="525" spans="1:46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</row>
    <row r="526" spans="1:46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</row>
    <row r="527" spans="1:46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</row>
    <row r="528" spans="1:46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</row>
    <row r="529" spans="1:46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</row>
    <row r="530" spans="1:46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</row>
    <row r="531" spans="1:46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</row>
    <row r="532" spans="1:46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</row>
    <row r="533" spans="1:46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</row>
    <row r="534" spans="1:46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</row>
    <row r="535" spans="1:46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</row>
    <row r="536" spans="1:46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</row>
    <row r="537" spans="1:46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</row>
    <row r="538" spans="1:46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</row>
    <row r="539" spans="1:46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</row>
    <row r="540" spans="1:46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</row>
    <row r="541" spans="1:46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</row>
    <row r="542" spans="1:46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</row>
    <row r="543" spans="1:46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</row>
    <row r="544" spans="1:46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</row>
    <row r="545" spans="1:46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</row>
    <row r="546" spans="1:46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</row>
    <row r="547" spans="1:46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</row>
    <row r="548" spans="1:46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</row>
    <row r="549" spans="1:46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</row>
    <row r="550" spans="1:46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</row>
    <row r="551" spans="1:46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</row>
    <row r="552" spans="1:46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</row>
    <row r="553" spans="1:46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</row>
    <row r="554" spans="1:46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</row>
    <row r="555" spans="1:46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</row>
    <row r="556" spans="1:46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</row>
    <row r="557" spans="1:46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</row>
    <row r="558" spans="1:46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</row>
    <row r="559" spans="1:46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</row>
    <row r="560" spans="1:46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</row>
    <row r="561" spans="1:46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</row>
    <row r="562" spans="1:46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</row>
    <row r="563" spans="1:46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</row>
    <row r="564" spans="1:46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</row>
    <row r="565" spans="1:46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</row>
    <row r="566" spans="1:46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</row>
    <row r="567" spans="1:46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</row>
    <row r="568" spans="1:46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</row>
    <row r="569" spans="1:46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</row>
    <row r="570" spans="1:46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</row>
    <row r="571" spans="1:46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</row>
    <row r="572" spans="1:46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</row>
    <row r="573" spans="1:46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</row>
    <row r="574" spans="1:46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</row>
    <row r="575" spans="1:46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</row>
    <row r="576" spans="1:46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</row>
    <row r="577" spans="1:46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</row>
    <row r="578" spans="1:46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</row>
    <row r="579" spans="1:46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</row>
    <row r="580" spans="1:46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</row>
    <row r="581" spans="1:46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</row>
    <row r="582" spans="1:46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</row>
    <row r="583" spans="1:46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</row>
    <row r="584" spans="1:46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</row>
    <row r="585" spans="1:46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</row>
    <row r="586" spans="1:46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</row>
    <row r="587" spans="1:46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</row>
    <row r="588" spans="1:46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</row>
    <row r="589" spans="1:46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</row>
    <row r="590" spans="1:46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</row>
    <row r="591" spans="1:46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</row>
    <row r="592" spans="1:46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</row>
    <row r="593" spans="1:46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</row>
    <row r="594" spans="1:46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</row>
    <row r="595" spans="1:46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</row>
    <row r="596" spans="1:46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</row>
    <row r="597" spans="1:46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</row>
    <row r="598" spans="1:46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</row>
    <row r="599" spans="1:46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</row>
    <row r="600" spans="1:46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</row>
    <row r="601" spans="1:46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</row>
    <row r="602" spans="1:46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</row>
    <row r="603" spans="1:46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</row>
    <row r="604" spans="1:46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</row>
    <row r="605" spans="1:46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</row>
    <row r="606" spans="1:46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</row>
    <row r="607" spans="1:46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</row>
    <row r="608" spans="1:46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</row>
    <row r="609" spans="1:46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</row>
    <row r="610" spans="1:46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</row>
    <row r="611" spans="1:46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</row>
    <row r="612" spans="1:46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</row>
    <row r="613" spans="1:46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</row>
    <row r="614" spans="1:46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</row>
    <row r="615" spans="1:46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</row>
    <row r="616" spans="1:46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</row>
    <row r="617" spans="1:46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</row>
    <row r="618" spans="1:46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</row>
    <row r="619" spans="1:46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</row>
    <row r="620" spans="1:46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</row>
    <row r="621" spans="1:46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</row>
    <row r="622" spans="1:46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</row>
    <row r="623" spans="1:46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</row>
    <row r="624" spans="1:46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</row>
    <row r="625" spans="1:46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</row>
    <row r="626" spans="1:46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</row>
    <row r="627" spans="1:46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</row>
    <row r="628" spans="1:46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</row>
    <row r="629" spans="1:46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</row>
    <row r="630" spans="1:46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</row>
    <row r="631" spans="1:46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</row>
    <row r="632" spans="1:46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</row>
    <row r="633" spans="1:46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</row>
    <row r="634" spans="1:46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</row>
    <row r="635" spans="1:46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</row>
    <row r="636" spans="1:46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</row>
    <row r="637" spans="1:46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</row>
    <row r="638" spans="1:46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</row>
    <row r="639" spans="1:46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</row>
    <row r="640" spans="1:46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</row>
    <row r="641" spans="1:46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</row>
    <row r="642" spans="1:46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</row>
    <row r="643" spans="1:46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</row>
    <row r="644" spans="1:46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</row>
    <row r="645" spans="1:46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</row>
    <row r="646" spans="1:46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</row>
    <row r="647" spans="1:46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</row>
    <row r="648" spans="1:46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</row>
    <row r="649" spans="1:46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</row>
    <row r="650" spans="1:46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</row>
    <row r="651" spans="1:46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</row>
    <row r="652" spans="1:46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</row>
    <row r="653" spans="1:46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</row>
    <row r="654" spans="1:46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</row>
    <row r="655" spans="1:46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</row>
    <row r="656" spans="1:46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</row>
    <row r="657" spans="1:46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</row>
    <row r="658" spans="1:46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</row>
    <row r="659" spans="1:46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</row>
    <row r="660" spans="1:46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</row>
    <row r="661" spans="1:46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</row>
    <row r="662" spans="1:46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</row>
    <row r="663" spans="1:46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</row>
    <row r="664" spans="1:46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</row>
    <row r="665" spans="1:46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</row>
    <row r="666" spans="1:46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</row>
    <row r="667" spans="1:46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</row>
    <row r="668" spans="1:46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</row>
    <row r="669" spans="1:46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</row>
    <row r="670" spans="1:46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</row>
    <row r="671" spans="1:46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</row>
    <row r="672" spans="1:46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</row>
    <row r="673" spans="1:46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</row>
    <row r="674" spans="1:46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</row>
    <row r="675" spans="1:46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</row>
    <row r="676" spans="1:46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</row>
    <row r="677" spans="1:46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</row>
    <row r="678" spans="1:46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</row>
    <row r="679" spans="1:46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</row>
    <row r="680" spans="1:46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</row>
    <row r="681" spans="1:46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</row>
    <row r="682" spans="1:46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</row>
    <row r="683" spans="1:46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</row>
    <row r="684" spans="1:46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</row>
    <row r="685" spans="1:46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</row>
    <row r="686" spans="1:46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</row>
    <row r="687" spans="1:46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</row>
    <row r="688" spans="1:46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</row>
    <row r="689" spans="1:46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</row>
    <row r="690" spans="1:46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</row>
    <row r="691" spans="1:46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</row>
    <row r="692" spans="1:46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</row>
    <row r="693" spans="1:46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</row>
    <row r="694" spans="1:46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</row>
    <row r="695" spans="1:46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</row>
    <row r="696" spans="1:46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</row>
    <row r="697" spans="1:46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</row>
    <row r="698" spans="1:46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</row>
    <row r="699" spans="1:46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</row>
    <row r="700" spans="1:46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</row>
    <row r="701" spans="1:46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</row>
    <row r="702" spans="1:46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</row>
    <row r="703" spans="1:46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</row>
    <row r="704" spans="1:46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</row>
    <row r="705" spans="1:46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</row>
    <row r="706" spans="1:46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</row>
    <row r="707" spans="1:46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</row>
    <row r="708" spans="1:46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</row>
    <row r="709" spans="1:46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</row>
    <row r="710" spans="1:46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</row>
    <row r="711" spans="1:46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</row>
    <row r="712" spans="1:46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</row>
    <row r="713" spans="1:46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</row>
    <row r="714" spans="1:46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</row>
    <row r="715" spans="1:46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</row>
    <row r="716" spans="1:46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</row>
    <row r="717" spans="1:46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</row>
    <row r="718" spans="1:46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</row>
    <row r="719" spans="1:46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</row>
    <row r="720" spans="1:46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</row>
    <row r="721" spans="1:46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</row>
    <row r="722" spans="1:46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</row>
    <row r="723" spans="1:46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</row>
    <row r="724" spans="1:46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</row>
    <row r="725" spans="1:46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</row>
    <row r="726" spans="1:46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</row>
    <row r="727" spans="1:46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</row>
    <row r="728" spans="1:46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</row>
    <row r="729" spans="1:46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</row>
    <row r="730" spans="1:46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</row>
    <row r="731" spans="1:46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</row>
    <row r="732" spans="1:46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</row>
    <row r="733" spans="1:46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</row>
    <row r="734" spans="1:46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</row>
    <row r="735" spans="1:46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</row>
    <row r="736" spans="1:46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</row>
    <row r="737" spans="1:46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</row>
    <row r="738" spans="1:46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</row>
    <row r="739" spans="1:46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</row>
    <row r="740" spans="1:46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</row>
    <row r="741" spans="1:46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</row>
    <row r="742" spans="1:46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</row>
    <row r="743" spans="1:46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</row>
    <row r="744" spans="1:46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</row>
    <row r="745" spans="1:46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</row>
    <row r="746" spans="1:46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</row>
    <row r="747" spans="1:46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</row>
    <row r="748" spans="1:46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</row>
    <row r="749" spans="1:46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</row>
    <row r="750" spans="1:46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</row>
    <row r="751" spans="1:46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</row>
    <row r="752" spans="1:46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</row>
    <row r="753" spans="1:46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</row>
    <row r="754" spans="1:46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</row>
    <row r="755" spans="1:46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</row>
    <row r="756" spans="1:46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</row>
    <row r="757" spans="1:46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</row>
    <row r="758" spans="1:46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</row>
    <row r="759" spans="1:46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</row>
    <row r="760" spans="1:46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</row>
    <row r="761" spans="1:46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</row>
    <row r="762" spans="1:46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</row>
    <row r="763" spans="1:46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</row>
    <row r="764" spans="1:46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</row>
    <row r="765" spans="1:46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</row>
    <row r="766" spans="1:46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</row>
    <row r="767" spans="1:46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</row>
    <row r="768" spans="1:46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</row>
    <row r="769" spans="1:46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</row>
    <row r="770" spans="1:46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</row>
    <row r="771" spans="1:46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</row>
    <row r="772" spans="1:46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</row>
    <row r="773" spans="1:46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</row>
    <row r="774" spans="1:46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</row>
    <row r="775" spans="1:46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</row>
    <row r="776" spans="1:46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</row>
    <row r="777" spans="1:46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</row>
    <row r="778" spans="1:46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</row>
    <row r="779" spans="1:46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</row>
    <row r="780" spans="1:46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</row>
    <row r="781" spans="1:46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</row>
    <row r="782" spans="1:46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</row>
    <row r="783" spans="1:46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</row>
    <row r="784" spans="1:46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</row>
    <row r="785" spans="1:46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</row>
    <row r="786" spans="1:46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</row>
    <row r="787" spans="1:46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</row>
    <row r="788" spans="1:46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</row>
    <row r="789" spans="1:46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</row>
    <row r="790" spans="1:46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</row>
    <row r="791" spans="1:46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</row>
    <row r="792" spans="1:46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</row>
    <row r="793" spans="1:46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</row>
    <row r="794" spans="1:46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</row>
    <row r="795" spans="1:46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</row>
    <row r="796" spans="1:46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</row>
    <row r="797" spans="1:46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</row>
    <row r="798" spans="1:46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</row>
    <row r="799" spans="1:46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</row>
    <row r="800" spans="1:46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</row>
    <row r="801" spans="1:46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</row>
    <row r="802" spans="1:46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</row>
    <row r="803" spans="1:46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</row>
    <row r="804" spans="1:46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</row>
    <row r="805" spans="1:46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</row>
    <row r="806" spans="1:46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</row>
    <row r="807" spans="1:46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</row>
    <row r="808" spans="1:46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</row>
    <row r="809" spans="1:46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</row>
    <row r="810" spans="1:46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</row>
    <row r="811" spans="1:46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</row>
    <row r="812" spans="1:46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</row>
    <row r="813" spans="1:46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</row>
    <row r="814" spans="1:46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</row>
    <row r="815" spans="1:46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</row>
    <row r="816" spans="1:46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</row>
    <row r="817" spans="1:46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</row>
    <row r="818" spans="1:46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</row>
    <row r="819" spans="1:46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</row>
    <row r="820" spans="1:46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</row>
    <row r="821" spans="1:46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</row>
    <row r="822" spans="1:46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</row>
    <row r="823" spans="1:46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</row>
    <row r="824" spans="1:46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</row>
    <row r="825" spans="1:46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</row>
    <row r="826" spans="1:46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</row>
    <row r="827" spans="1:46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</row>
    <row r="828" spans="1:46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</row>
    <row r="829" spans="1:46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</row>
    <row r="830" spans="1:46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</row>
    <row r="831" spans="1:46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</row>
    <row r="832" spans="1:46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</row>
    <row r="833" spans="1:46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</row>
    <row r="834" spans="1:46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</row>
    <row r="835" spans="1:46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</row>
    <row r="836" spans="1:46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</row>
    <row r="837" spans="1:46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</row>
    <row r="838" spans="1:46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</row>
    <row r="839" spans="1:46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</row>
    <row r="840" spans="1:46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</row>
    <row r="841" spans="1:46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</row>
    <row r="842" spans="1:46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</row>
    <row r="843" spans="1:46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</row>
    <row r="844" spans="1:46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</row>
    <row r="845" spans="1:46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</row>
    <row r="846" spans="1:46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</row>
    <row r="847" spans="1:46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</row>
    <row r="848" spans="1:46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</row>
    <row r="849" spans="1:46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</row>
    <row r="850" spans="1:46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</row>
    <row r="851" spans="1:46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</row>
    <row r="852" spans="1:46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</row>
    <row r="853" spans="1:46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</row>
    <row r="854" spans="1:46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</row>
    <row r="855" spans="1:46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</row>
    <row r="856" spans="1:46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</row>
    <row r="857" spans="1:46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</row>
    <row r="858" spans="1:46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</row>
    <row r="859" spans="1:46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</row>
    <row r="860" spans="1:46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</row>
    <row r="861" spans="1:46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</row>
    <row r="862" spans="1:46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</row>
    <row r="863" spans="1:46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</row>
    <row r="864" spans="1:46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</row>
    <row r="865" spans="1:46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</row>
    <row r="866" spans="1:46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</row>
    <row r="867" spans="1:46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</row>
    <row r="868" spans="1:46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</row>
    <row r="869" spans="1:46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</row>
    <row r="870" spans="1:46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</row>
    <row r="871" spans="1:46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</row>
    <row r="872" spans="1:46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</row>
    <row r="873" spans="1:46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</row>
    <row r="874" spans="1:46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</row>
    <row r="875" spans="1:46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</row>
    <row r="876" spans="1:46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</row>
    <row r="877" spans="1:46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</row>
    <row r="878" spans="1:46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</row>
    <row r="879" spans="1:46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</row>
    <row r="880" spans="1:46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</row>
    <row r="881" spans="1:46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</row>
    <row r="882" spans="1:46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</row>
    <row r="883" spans="1:46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</row>
    <row r="884" spans="1:46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</row>
    <row r="885" spans="1:46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</row>
    <row r="886" spans="1:46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</row>
    <row r="887" spans="1:46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</row>
    <row r="888" spans="1:46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</row>
    <row r="889" spans="1:46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</row>
    <row r="890" spans="1:46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</row>
    <row r="891" spans="1:46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</row>
    <row r="892" spans="1:46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</row>
    <row r="893" spans="1:46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</row>
    <row r="894" spans="1:46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</row>
    <row r="895" spans="1:46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</row>
    <row r="896" spans="1:46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</row>
    <row r="897" spans="1:46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</row>
    <row r="898" spans="1:46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</row>
    <row r="899" spans="1:46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</row>
    <row r="900" spans="1:46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</row>
    <row r="901" spans="1:46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</row>
    <row r="902" spans="1:46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</row>
    <row r="903" spans="1:46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</row>
    <row r="904" spans="1:46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</row>
    <row r="905" spans="1:46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</row>
    <row r="906" spans="1:46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</row>
    <row r="907" spans="1:46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</row>
    <row r="908" spans="1:46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</row>
    <row r="909" spans="1:46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</row>
    <row r="910" spans="1:46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</row>
    <row r="911" spans="1:46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</row>
    <row r="912" spans="1:46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</row>
    <row r="913" spans="1:46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</row>
    <row r="914" spans="1:46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</row>
    <row r="915" spans="1:46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</row>
    <row r="916" spans="1:46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</row>
    <row r="917" spans="1:46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</row>
    <row r="918" spans="1:46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</row>
    <row r="919" spans="1:46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</row>
    <row r="920" spans="1:46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</row>
    <row r="921" spans="1:46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</row>
    <row r="922" spans="1:46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</row>
    <row r="923" spans="1:46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</row>
    <row r="924" spans="1:46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</row>
    <row r="925" spans="1:46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</row>
    <row r="926" spans="1:46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</row>
    <row r="927" spans="1:46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</row>
    <row r="928" spans="1:46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</row>
    <row r="929" spans="1:46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</row>
    <row r="930" spans="1:46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</row>
    <row r="931" spans="1:46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</row>
    <row r="932" spans="1:46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</row>
    <row r="933" spans="1:46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</row>
    <row r="934" spans="1:46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</row>
    <row r="935" spans="1:46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</row>
    <row r="936" spans="1:46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</row>
    <row r="937" spans="1:46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</row>
    <row r="938" spans="1:46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</row>
    <row r="939" spans="1:46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</row>
    <row r="940" spans="1:46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</row>
    <row r="941" spans="1:46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</row>
    <row r="942" spans="1:46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</row>
    <row r="943" spans="1:46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</row>
    <row r="944" spans="1:46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</row>
    <row r="945" spans="1:46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</row>
    <row r="946" spans="1:46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</row>
    <row r="947" spans="1:46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</row>
    <row r="948" spans="1:46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</row>
    <row r="949" spans="1:46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</row>
    <row r="950" spans="1:46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</row>
    <row r="951" spans="1:46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</row>
    <row r="952" spans="1:46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</row>
    <row r="953" spans="1:46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</row>
    <row r="954" spans="1:46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</row>
    <row r="955" spans="1:46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</row>
    <row r="956" spans="1:46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</row>
    <row r="957" spans="1:46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</row>
    <row r="958" spans="1:46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</row>
    <row r="959" spans="1:46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</row>
    <row r="960" spans="1:46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</row>
    <row r="961" spans="1:46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</row>
    <row r="962" spans="1:46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</row>
    <row r="963" spans="1:46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</row>
    <row r="964" spans="1:46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</row>
    <row r="965" spans="1:46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</row>
    <row r="966" spans="1:46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</row>
    <row r="967" spans="1:46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</row>
    <row r="968" spans="1:46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</row>
    <row r="969" spans="1:46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</row>
    <row r="970" spans="1:46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</row>
    <row r="971" spans="1:46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</row>
    <row r="972" spans="1:46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</row>
    <row r="973" spans="1:46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</row>
    <row r="974" spans="1:46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</row>
    <row r="975" spans="1:46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</row>
    <row r="976" spans="1:46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</row>
    <row r="977" spans="1:46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</row>
    <row r="978" spans="1:46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</row>
    <row r="979" spans="1:46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</row>
    <row r="980" spans="1:46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</row>
    <row r="981" spans="1:46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</row>
    <row r="982" spans="1:46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</row>
    <row r="983" spans="1:46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</row>
    <row r="984" spans="1:46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</row>
    <row r="985" spans="1:46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</row>
    <row r="986" spans="1:46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</row>
    <row r="987" spans="1:46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</row>
    <row r="988" spans="1:46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</row>
    <row r="989" spans="1:46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</row>
  </sheetData>
  <mergeCells count="486">
    <mergeCell ref="K53:K54"/>
    <mergeCell ref="L53:L54"/>
    <mergeCell ref="M53:M54"/>
    <mergeCell ref="N53:N54"/>
    <mergeCell ref="O53:O54"/>
    <mergeCell ref="P53:P54"/>
    <mergeCell ref="Q53:Q54"/>
    <mergeCell ref="D53:D54"/>
    <mergeCell ref="E53:E54"/>
    <mergeCell ref="F53:F54"/>
    <mergeCell ref="G53:G54"/>
    <mergeCell ref="H53:H54"/>
    <mergeCell ref="I53:I54"/>
    <mergeCell ref="J53:J54"/>
    <mergeCell ref="Q49:Q50"/>
    <mergeCell ref="D49:D50"/>
    <mergeCell ref="E49:E50"/>
    <mergeCell ref="F49:F50"/>
    <mergeCell ref="G49:G50"/>
    <mergeCell ref="H49:H50"/>
    <mergeCell ref="I49:I50"/>
    <mergeCell ref="J49:J50"/>
    <mergeCell ref="AA51:AA52"/>
    <mergeCell ref="T51:T52"/>
    <mergeCell ref="U51:U52"/>
    <mergeCell ref="V51:V52"/>
    <mergeCell ref="W51:W52"/>
    <mergeCell ref="X51:X52"/>
    <mergeCell ref="Y51:Y52"/>
    <mergeCell ref="Z51:Z52"/>
    <mergeCell ref="Q51:Q52"/>
    <mergeCell ref="K49:K50"/>
    <mergeCell ref="L49:L50"/>
    <mergeCell ref="M49:M50"/>
    <mergeCell ref="N49:N50"/>
    <mergeCell ref="O49:O50"/>
    <mergeCell ref="P49:P50"/>
    <mergeCell ref="T49:T50"/>
    <mergeCell ref="AM45:AM46"/>
    <mergeCell ref="AN45:AN46"/>
    <mergeCell ref="AO45:AO46"/>
    <mergeCell ref="AP45:AP46"/>
    <mergeCell ref="AK47:AK48"/>
    <mergeCell ref="AQ47:AQ48"/>
    <mergeCell ref="AR47:AR48"/>
    <mergeCell ref="AS47:AS48"/>
    <mergeCell ref="AF45:AF46"/>
    <mergeCell ref="AG45:AG46"/>
    <mergeCell ref="AH45:AH46"/>
    <mergeCell ref="AI45:AI46"/>
    <mergeCell ref="AJ45:AJ46"/>
    <mergeCell ref="AK45:AK46"/>
    <mergeCell ref="AL45:AL46"/>
    <mergeCell ref="AQ45:AQ46"/>
    <mergeCell ref="AR45:AR46"/>
    <mergeCell ref="AS45:AS46"/>
    <mergeCell ref="D47:D48"/>
    <mergeCell ref="E47:E48"/>
    <mergeCell ref="F47:F48"/>
    <mergeCell ref="G47:G48"/>
    <mergeCell ref="H47:H48"/>
    <mergeCell ref="I47:I48"/>
    <mergeCell ref="J47:J48"/>
    <mergeCell ref="R45:R46"/>
    <mergeCell ref="S45:S46"/>
    <mergeCell ref="D45:D46"/>
    <mergeCell ref="E45:E46"/>
    <mergeCell ref="F45:F46"/>
    <mergeCell ref="G45:G46"/>
    <mergeCell ref="H45:H46"/>
    <mergeCell ref="I45:I46"/>
    <mergeCell ref="J45:J46"/>
    <mergeCell ref="AB51:AB52"/>
    <mergeCell ref="AH55:AH56"/>
    <mergeCell ref="AB49:AB50"/>
    <mergeCell ref="AC49:AC50"/>
    <mergeCell ref="AD49:AD50"/>
    <mergeCell ref="AE49:AE50"/>
    <mergeCell ref="AC51:AC52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H43:AH44"/>
    <mergeCell ref="Z43:Z44"/>
    <mergeCell ref="AA43:AA44"/>
    <mergeCell ref="AB43:AB44"/>
    <mergeCell ref="AC43:AC44"/>
    <mergeCell ref="AD43:AD44"/>
    <mergeCell ref="AE43:AE44"/>
    <mergeCell ref="AF43:AF44"/>
    <mergeCell ref="AC47:AC48"/>
    <mergeCell ref="AD47:AD48"/>
    <mergeCell ref="AE47:AE48"/>
    <mergeCell ref="AF47:AF48"/>
    <mergeCell ref="AG47:AG48"/>
    <mergeCell ref="AH47:AH48"/>
    <mergeCell ref="AA47:AA48"/>
    <mergeCell ref="AB47:AB48"/>
    <mergeCell ref="AG43:AG44"/>
    <mergeCell ref="AR53:AR54"/>
    <mergeCell ref="AS53:AS54"/>
    <mergeCell ref="T47:T48"/>
    <mergeCell ref="U47:U48"/>
    <mergeCell ref="V47:V48"/>
    <mergeCell ref="W47:W48"/>
    <mergeCell ref="X47:X48"/>
    <mergeCell ref="Y47:Y48"/>
    <mergeCell ref="Z47:Z48"/>
    <mergeCell ref="T53:T54"/>
    <mergeCell ref="U53:U54"/>
    <mergeCell ref="V53:V54"/>
    <mergeCell ref="W53:W54"/>
    <mergeCell ref="X53:X54"/>
    <mergeCell ref="Y53:Y54"/>
    <mergeCell ref="Z53:Z54"/>
    <mergeCell ref="AA53:AA54"/>
    <mergeCell ref="AJ47:AJ48"/>
    <mergeCell ref="AI47:AI48"/>
    <mergeCell ref="AL47:AL48"/>
    <mergeCell ref="AM47:AM48"/>
    <mergeCell ref="AN47:AN48"/>
    <mergeCell ref="AO47:AO48"/>
    <mergeCell ref="AP47:AP48"/>
    <mergeCell ref="R53:R54"/>
    <mergeCell ref="S53:S54"/>
    <mergeCell ref="AS55:AS56"/>
    <mergeCell ref="AF53:AF54"/>
    <mergeCell ref="AG53:AG54"/>
    <mergeCell ref="AH53:AH54"/>
    <mergeCell ref="AI53:AI54"/>
    <mergeCell ref="AJ53:AJ54"/>
    <mergeCell ref="AK53:AK54"/>
    <mergeCell ref="AL53:AL54"/>
    <mergeCell ref="AB53:AB54"/>
    <mergeCell ref="AC53:AC54"/>
    <mergeCell ref="AD53:AD54"/>
    <mergeCell ref="AE53:AE54"/>
    <mergeCell ref="AL55:AL56"/>
    <mergeCell ref="AM55:AM56"/>
    <mergeCell ref="AN55:AN56"/>
    <mergeCell ref="AO55:AO56"/>
    <mergeCell ref="AP55:AP56"/>
    <mergeCell ref="AM53:AM54"/>
    <mergeCell ref="AN53:AN54"/>
    <mergeCell ref="AO53:AO54"/>
    <mergeCell ref="AP53:AP54"/>
    <mergeCell ref="AQ53:AQ54"/>
    <mergeCell ref="A61:F61"/>
    <mergeCell ref="Q61:AS61"/>
    <mergeCell ref="AB55:AB56"/>
    <mergeCell ref="D55:D56"/>
    <mergeCell ref="E55:E56"/>
    <mergeCell ref="F55:F56"/>
    <mergeCell ref="G55:G56"/>
    <mergeCell ref="H55:H56"/>
    <mergeCell ref="I55:I56"/>
    <mergeCell ref="J55:J56"/>
    <mergeCell ref="AQ55:AQ56"/>
    <mergeCell ref="AR55:AR56"/>
    <mergeCell ref="AJ55:AJ56"/>
    <mergeCell ref="AK55:AK56"/>
    <mergeCell ref="AC55:AC56"/>
    <mergeCell ref="AD55:AD56"/>
    <mergeCell ref="AE55:AE56"/>
    <mergeCell ref="AF55:AF56"/>
    <mergeCell ref="AG55:AG56"/>
    <mergeCell ref="AO51:AO52"/>
    <mergeCell ref="AP51:AP52"/>
    <mergeCell ref="A63:H63"/>
    <mergeCell ref="K55:K56"/>
    <mergeCell ref="L55:L56"/>
    <mergeCell ref="M55:M56"/>
    <mergeCell ref="N55:N56"/>
    <mergeCell ref="O55:O56"/>
    <mergeCell ref="P55:P56"/>
    <mergeCell ref="Q55:Q56"/>
    <mergeCell ref="AA55:AA56"/>
    <mergeCell ref="T55:T56"/>
    <mergeCell ref="U55:U56"/>
    <mergeCell ref="V55:V56"/>
    <mergeCell ref="W55:W56"/>
    <mergeCell ref="X55:X56"/>
    <mergeCell ref="Y55:Y56"/>
    <mergeCell ref="Z55:Z56"/>
    <mergeCell ref="AI55:AI56"/>
    <mergeCell ref="R55:R56"/>
    <mergeCell ref="S55:S56"/>
    <mergeCell ref="A58:C58"/>
    <mergeCell ref="D58:L58"/>
    <mergeCell ref="A59:C59"/>
    <mergeCell ref="P51:P52"/>
    <mergeCell ref="U49:U50"/>
    <mergeCell ref="AQ51:AQ52"/>
    <mergeCell ref="AR51:AR52"/>
    <mergeCell ref="AS51:AS52"/>
    <mergeCell ref="AF49:AF50"/>
    <mergeCell ref="AG49:AG50"/>
    <mergeCell ref="AH49:AH50"/>
    <mergeCell ref="AI49:AI50"/>
    <mergeCell ref="AJ49:AJ50"/>
    <mergeCell ref="AK49:AK50"/>
    <mergeCell ref="AL49:AL50"/>
    <mergeCell ref="AJ51:AJ52"/>
    <mergeCell ref="AK51:AK52"/>
    <mergeCell ref="AF51:AF52"/>
    <mergeCell ref="AG51:AG52"/>
    <mergeCell ref="AH51:AH52"/>
    <mergeCell ref="AI51:AI52"/>
    <mergeCell ref="AQ49:AQ50"/>
    <mergeCell ref="AR49:AR50"/>
    <mergeCell ref="AS49:AS50"/>
    <mergeCell ref="AL51:AL52"/>
    <mergeCell ref="AM51:AM52"/>
    <mergeCell ref="AN51:AN52"/>
    <mergeCell ref="T45:T46"/>
    <mergeCell ref="U45:U46"/>
    <mergeCell ref="AD51:AD52"/>
    <mergeCell ref="AE51:AE52"/>
    <mergeCell ref="AM49:AM50"/>
    <mergeCell ref="AN49:AN50"/>
    <mergeCell ref="AO49:AO50"/>
    <mergeCell ref="AP49:AP50"/>
    <mergeCell ref="D51:D52"/>
    <mergeCell ref="E51:E52"/>
    <mergeCell ref="F51:F52"/>
    <mergeCell ref="G51:G52"/>
    <mergeCell ref="H51:H52"/>
    <mergeCell ref="I51:I52"/>
    <mergeCell ref="J51:J52"/>
    <mergeCell ref="R49:R50"/>
    <mergeCell ref="S49:S50"/>
    <mergeCell ref="R51:R52"/>
    <mergeCell ref="S51:S52"/>
    <mergeCell ref="K51:K52"/>
    <mergeCell ref="L51:L52"/>
    <mergeCell ref="M51:M52"/>
    <mergeCell ref="N51:N52"/>
    <mergeCell ref="O51:O52"/>
    <mergeCell ref="W16:Y16"/>
    <mergeCell ref="AA16:AC16"/>
    <mergeCell ref="V49:V50"/>
    <mergeCell ref="W49:W50"/>
    <mergeCell ref="X49:X50"/>
    <mergeCell ref="Y49:Y50"/>
    <mergeCell ref="Z49:Z50"/>
    <mergeCell ref="AA49:AA50"/>
    <mergeCell ref="K45:K46"/>
    <mergeCell ref="L45:L46"/>
    <mergeCell ref="M45:M46"/>
    <mergeCell ref="N45:N46"/>
    <mergeCell ref="O45:O46"/>
    <mergeCell ref="P45:P46"/>
    <mergeCell ref="Q45:Q46"/>
    <mergeCell ref="R47:R48"/>
    <mergeCell ref="S47:S48"/>
    <mergeCell ref="K47:K48"/>
    <mergeCell ref="L47:L48"/>
    <mergeCell ref="M47:M48"/>
    <mergeCell ref="N47:N48"/>
    <mergeCell ref="O47:O48"/>
    <mergeCell ref="P47:P48"/>
    <mergeCell ref="Q47:Q48"/>
    <mergeCell ref="AA23:AC23"/>
    <mergeCell ref="AE23:AG23"/>
    <mergeCell ref="AI23:AK23"/>
    <mergeCell ref="AM23:AO23"/>
    <mergeCell ref="K17:M17"/>
    <mergeCell ref="K23:M23"/>
    <mergeCell ref="O23:Q23"/>
    <mergeCell ref="S23:U23"/>
    <mergeCell ref="W23:Y23"/>
    <mergeCell ref="O17:Q17"/>
    <mergeCell ref="S17:U17"/>
    <mergeCell ref="AI17:AK17"/>
    <mergeCell ref="AM17:AO17"/>
    <mergeCell ref="S5:Z5"/>
    <mergeCell ref="AA5:AH5"/>
    <mergeCell ref="Z7:Z8"/>
    <mergeCell ref="AE16:AG16"/>
    <mergeCell ref="AI16:AK16"/>
    <mergeCell ref="W17:Y17"/>
    <mergeCell ref="AA17:AC17"/>
    <mergeCell ref="AE17:AG17"/>
    <mergeCell ref="R7:R8"/>
    <mergeCell ref="S7:S8"/>
    <mergeCell ref="T7:T8"/>
    <mergeCell ref="U7:U8"/>
    <mergeCell ref="V7:V8"/>
    <mergeCell ref="W7:W8"/>
    <mergeCell ref="X7:X8"/>
    <mergeCell ref="AA7:AA8"/>
    <mergeCell ref="AB7:AB8"/>
    <mergeCell ref="AC7:AC8"/>
    <mergeCell ref="AD7:AD8"/>
    <mergeCell ref="B9:AS9"/>
    <mergeCell ref="A10:B10"/>
    <mergeCell ref="K10:M10"/>
    <mergeCell ref="O10:Q10"/>
    <mergeCell ref="S10:U10"/>
    <mergeCell ref="AM6:AP6"/>
    <mergeCell ref="O7:O8"/>
    <mergeCell ref="P7:P8"/>
    <mergeCell ref="Q7:Q8"/>
    <mergeCell ref="Y7:Y8"/>
    <mergeCell ref="AS7:AS8"/>
    <mergeCell ref="AI7:AI8"/>
    <mergeCell ref="AJ7:AJ8"/>
    <mergeCell ref="AK7:AK8"/>
    <mergeCell ref="AL7:AL8"/>
    <mergeCell ref="AM7:AM8"/>
    <mergeCell ref="AN7:AN8"/>
    <mergeCell ref="C2:AS3"/>
    <mergeCell ref="A5:A8"/>
    <mergeCell ref="B5:B8"/>
    <mergeCell ref="C5:C8"/>
    <mergeCell ref="D5:E7"/>
    <mergeCell ref="F6:F8"/>
    <mergeCell ref="I7:I8"/>
    <mergeCell ref="N7:N8"/>
    <mergeCell ref="G7:G8"/>
    <mergeCell ref="H7:H8"/>
    <mergeCell ref="J6:J8"/>
    <mergeCell ref="AO7:AO8"/>
    <mergeCell ref="AP7:AP8"/>
    <mergeCell ref="AQ7:AQ8"/>
    <mergeCell ref="AR7:AR8"/>
    <mergeCell ref="K7:K8"/>
    <mergeCell ref="AE7:AE8"/>
    <mergeCell ref="AF7:AF8"/>
    <mergeCell ref="AG7:AG8"/>
    <mergeCell ref="AH7:AH8"/>
    <mergeCell ref="L7:L8"/>
    <mergeCell ref="M7:M8"/>
    <mergeCell ref="S6:V6"/>
    <mergeCell ref="W6:Z6"/>
    <mergeCell ref="F5:J5"/>
    <mergeCell ref="G6:I6"/>
    <mergeCell ref="K5:R5"/>
    <mergeCell ref="K6:N6"/>
    <mergeCell ref="O6:R6"/>
    <mergeCell ref="AA6:AD6"/>
    <mergeCell ref="AE6:AH6"/>
    <mergeCell ref="AM42:AO42"/>
    <mergeCell ref="J43:J44"/>
    <mergeCell ref="K43:K44"/>
    <mergeCell ref="K42:M42"/>
    <mergeCell ref="O43:O44"/>
    <mergeCell ref="P43:P44"/>
    <mergeCell ref="Q43:Q44"/>
    <mergeCell ref="R43:R44"/>
    <mergeCell ref="S43:S44"/>
    <mergeCell ref="AI5:AP5"/>
    <mergeCell ref="B15:AS15"/>
    <mergeCell ref="A16:B16"/>
    <mergeCell ref="K16:M16"/>
    <mergeCell ref="O16:Q16"/>
    <mergeCell ref="S16:U16"/>
    <mergeCell ref="AQ5:AS6"/>
    <mergeCell ref="AI6:AL6"/>
    <mergeCell ref="AJ43:AJ44"/>
    <mergeCell ref="AK43:AK44"/>
    <mergeCell ref="AL43:AL44"/>
    <mergeCell ref="AQ43:AQ44"/>
    <mergeCell ref="AR43:AR44"/>
    <mergeCell ref="AS43:AS44"/>
    <mergeCell ref="AI43:AI44"/>
    <mergeCell ref="AM16:AO16"/>
    <mergeCell ref="AS24:AS26"/>
    <mergeCell ref="AP43:AP44"/>
    <mergeCell ref="AM24:AM26"/>
    <mergeCell ref="AN24:AN26"/>
    <mergeCell ref="AM43:AM44"/>
    <mergeCell ref="AN43:AN44"/>
    <mergeCell ref="AO24:AO26"/>
    <mergeCell ref="AO43:AO44"/>
    <mergeCell ref="AR24:AR26"/>
    <mergeCell ref="AQ24:AQ26"/>
    <mergeCell ref="AM28:AO28"/>
    <mergeCell ref="AL24:AL26"/>
    <mergeCell ref="AE28:AG28"/>
    <mergeCell ref="AI28:AK28"/>
    <mergeCell ref="AA42:AC42"/>
    <mergeCell ref="AE24:AE26"/>
    <mergeCell ref="AF24:AF26"/>
    <mergeCell ref="AG24:AG26"/>
    <mergeCell ref="AH24:AH26"/>
    <mergeCell ref="AI24:AI26"/>
    <mergeCell ref="AJ24:AJ26"/>
    <mergeCell ref="AK24:AK26"/>
    <mergeCell ref="O42:Q42"/>
    <mergeCell ref="S42:U42"/>
    <mergeCell ref="W42:Y42"/>
    <mergeCell ref="D43:D44"/>
    <mergeCell ref="E43:E44"/>
    <mergeCell ref="F43:F44"/>
    <mergeCell ref="G43:G44"/>
    <mergeCell ref="H43:H44"/>
    <mergeCell ref="I43:I44"/>
    <mergeCell ref="L43:L44"/>
    <mergeCell ref="M43:M44"/>
    <mergeCell ref="N43:N44"/>
    <mergeCell ref="T43:T44"/>
    <mergeCell ref="U43:U44"/>
    <mergeCell ref="V43:V44"/>
    <mergeCell ref="W43:W44"/>
    <mergeCell ref="G24:G26"/>
    <mergeCell ref="H24:H26"/>
    <mergeCell ref="I24:I26"/>
    <mergeCell ref="J24:J26"/>
    <mergeCell ref="K24:K26"/>
    <mergeCell ref="L24:L26"/>
    <mergeCell ref="Z24:Z26"/>
    <mergeCell ref="AD24:AD26"/>
    <mergeCell ref="AA24:AA26"/>
    <mergeCell ref="AB24:AB26"/>
    <mergeCell ref="M24:M26"/>
    <mergeCell ref="N24:N26"/>
    <mergeCell ref="O24:O26"/>
    <mergeCell ref="P24:P26"/>
    <mergeCell ref="Q24:Q26"/>
    <mergeCell ref="R24:R26"/>
    <mergeCell ref="S24:S26"/>
    <mergeCell ref="T24:T26"/>
    <mergeCell ref="U24:U26"/>
    <mergeCell ref="W24:W26"/>
    <mergeCell ref="X24:X26"/>
    <mergeCell ref="Y24:Y26"/>
    <mergeCell ref="V24:V26"/>
    <mergeCell ref="D24:D26"/>
    <mergeCell ref="E24:E26"/>
    <mergeCell ref="AE42:AG42"/>
    <mergeCell ref="AI42:AK42"/>
    <mergeCell ref="X43:X44"/>
    <mergeCell ref="Y43:Y44"/>
    <mergeCell ref="AC24:AC26"/>
    <mergeCell ref="B27:AS27"/>
    <mergeCell ref="AE29:AG29"/>
    <mergeCell ref="AI29:AK29"/>
    <mergeCell ref="AM29:AO29"/>
    <mergeCell ref="K28:M28"/>
    <mergeCell ref="K29:M29"/>
    <mergeCell ref="O29:Q29"/>
    <mergeCell ref="S29:U29"/>
    <mergeCell ref="W29:Y29"/>
    <mergeCell ref="AA29:AC29"/>
    <mergeCell ref="A28:B28"/>
    <mergeCell ref="O28:Q28"/>
    <mergeCell ref="S28:U28"/>
    <mergeCell ref="W28:Y28"/>
    <mergeCell ref="AA28:AC28"/>
    <mergeCell ref="AP24:AP26"/>
    <mergeCell ref="F24:F26"/>
    <mergeCell ref="AE10:AG10"/>
    <mergeCell ref="AI10:AK10"/>
    <mergeCell ref="AM10:AO10"/>
    <mergeCell ref="K11:M11"/>
    <mergeCell ref="O11:Q11"/>
    <mergeCell ref="S11:U11"/>
    <mergeCell ref="W11:Y11"/>
    <mergeCell ref="AA11:AC11"/>
    <mergeCell ref="AE11:AG11"/>
    <mergeCell ref="AI11:AK11"/>
    <mergeCell ref="AM11:AO11"/>
    <mergeCell ref="W10:Y10"/>
    <mergeCell ref="AA10:AC10"/>
    <mergeCell ref="M12:M14"/>
    <mergeCell ref="N12:N14"/>
    <mergeCell ref="R12:R14"/>
    <mergeCell ref="Z12:Z14"/>
    <mergeCell ref="AQ12:AQ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</mergeCells>
  <printOptions horizontalCentered="1" verticalCentered="1"/>
  <pageMargins left="0" right="0" top="0" bottom="0" header="0" footer="0"/>
  <pageSetup paperSize="9" scale="47" orientation="landscape" r:id="rId1"/>
  <headerFooter>
    <oddFooter>&amp;R&amp;P</oddFooter>
  </headerFooter>
  <rowBreaks count="2" manualBreakCount="2">
    <brk id="22" max="16383" man="1"/>
    <brk id="41" man="1"/>
  </rowBreaks>
  <colBreaks count="1" manualBreakCount="1">
    <brk id="4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РУП_Бак</vt:lpstr>
      <vt:lpstr>Базовая часть РУП_Бак</vt:lpstr>
      <vt:lpstr>Вариативная часть РУП_Бак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Дресвянников С.Ю.</dc:creator>
  <cp:lastModifiedBy>ХИМИЯ</cp:lastModifiedBy>
  <cp:lastPrinted>2025-03-26T04:56:57Z</cp:lastPrinted>
  <dcterms:created xsi:type="dcterms:W3CDTF">1999-08-17T06:17:32Z</dcterms:created>
  <dcterms:modified xsi:type="dcterms:W3CDTF">2026-02-13T05:16:56Z</dcterms:modified>
</cp:coreProperties>
</file>