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-3\Desktop\"/>
    </mc:Choice>
  </mc:AlternateContent>
  <bookViews>
    <workbookView xWindow="0" yWindow="0" windowWidth="28800" windowHeight="12330" tabRatio="878"/>
  </bookViews>
  <sheets>
    <sheet name="Титул РУП_Бак" sheetId="19" r:id="rId1"/>
    <sheet name="Базовая часть РУП_Бак" sheetId="7" r:id="rId2"/>
    <sheet name="Вариативная часть РУП_Бак " sheetId="20" r:id="rId3"/>
  </sheets>
  <definedNames>
    <definedName name="_xlnm.Print_Titles" localSheetId="1">'Базовая часть РУП_Бак'!$1:$4</definedName>
    <definedName name="_xlnm.Print_Titles" localSheetId="2">'Вариативная часть РУП_Бак '!$5:$8</definedName>
    <definedName name="_xlnm.Print_Area" localSheetId="1">'Базовая часть РУП_Бак'!$A$1:$AS$57</definedName>
    <definedName name="_xlnm.Print_Area" localSheetId="2">'Вариативная часть РУП_Бак '!$A$1:$AS$70</definedName>
    <definedName name="_xlnm.Print_Area" localSheetId="0">'Титул РУП_Бак'!$A$1:$BH$35</definedName>
  </definedNames>
  <calcPr calcId="162913"/>
</workbook>
</file>

<file path=xl/calcChain.xml><?xml version="1.0" encoding="utf-8"?>
<calcChain xmlns="http://schemas.openxmlformats.org/spreadsheetml/2006/main">
  <c r="BH26" i="19" l="1"/>
  <c r="BG26" i="19"/>
  <c r="BF26" i="19"/>
  <c r="BE26" i="19"/>
  <c r="AO24" i="19"/>
  <c r="F36" i="20"/>
  <c r="E36" i="20"/>
  <c r="F24" i="7"/>
  <c r="E24" i="7"/>
  <c r="J24" i="7" s="1"/>
  <c r="F47" i="20"/>
  <c r="E47" i="20"/>
  <c r="F50" i="20"/>
  <c r="E50" i="20"/>
  <c r="J47" i="20" l="1"/>
  <c r="J36" i="20"/>
  <c r="J50" i="20"/>
  <c r="F52" i="20" l="1"/>
  <c r="E52" i="20"/>
  <c r="J52" i="20" s="1"/>
  <c r="F53" i="20"/>
  <c r="E53" i="20"/>
  <c r="F54" i="20"/>
  <c r="E54" i="20"/>
  <c r="E63" i="20"/>
  <c r="F63" i="20"/>
  <c r="J53" i="20" l="1"/>
  <c r="J54" i="20"/>
  <c r="J63" i="20"/>
  <c r="F13" i="20" l="1"/>
  <c r="E13" i="20"/>
  <c r="J13" i="20" l="1"/>
  <c r="R35" i="20" l="1"/>
  <c r="N15" i="20"/>
  <c r="K15" i="20"/>
  <c r="F59" i="20"/>
  <c r="E59" i="20"/>
  <c r="F61" i="20"/>
  <c r="E61" i="20"/>
  <c r="D22" i="7"/>
  <c r="F25" i="7"/>
  <c r="F26" i="7"/>
  <c r="F27" i="7"/>
  <c r="F28" i="7"/>
  <c r="J28" i="7" s="1"/>
  <c r="F29" i="7"/>
  <c r="E25" i="7"/>
  <c r="E26" i="7"/>
  <c r="E27" i="7"/>
  <c r="E28" i="7"/>
  <c r="E29" i="7"/>
  <c r="J26" i="7" l="1"/>
  <c r="J25" i="7"/>
  <c r="J29" i="7"/>
  <c r="J27" i="7"/>
  <c r="J59" i="20"/>
  <c r="J61" i="20"/>
  <c r="D15" i="7"/>
  <c r="AP7" i="7"/>
  <c r="AM7" i="7"/>
  <c r="AL7" i="7"/>
  <c r="AI7" i="7"/>
  <c r="AH7" i="7"/>
  <c r="AE7" i="7"/>
  <c r="AD7" i="7"/>
  <c r="AA7" i="7"/>
  <c r="Z7" i="7"/>
  <c r="W7" i="7"/>
  <c r="V7" i="7"/>
  <c r="S7" i="7"/>
  <c r="R7" i="7"/>
  <c r="O7" i="7"/>
  <c r="K31" i="20"/>
  <c r="N25" i="20"/>
  <c r="K25" i="20"/>
  <c r="V25" i="20"/>
  <c r="AP25" i="20"/>
  <c r="AM25" i="20"/>
  <c r="AL25" i="20"/>
  <c r="AI25" i="20"/>
  <c r="AH25" i="20"/>
  <c r="AE25" i="20"/>
  <c r="AD25" i="20"/>
  <c r="AA25" i="20"/>
  <c r="Z25" i="20"/>
  <c r="W25" i="20"/>
  <c r="S25" i="20"/>
  <c r="R25" i="20"/>
  <c r="O25" i="20"/>
  <c r="E15" i="20"/>
  <c r="D25" i="20"/>
  <c r="D24" i="20" s="1"/>
  <c r="D19" i="7" s="1"/>
  <c r="F30" i="20"/>
  <c r="E30" i="20"/>
  <c r="F29" i="20"/>
  <c r="E29" i="20"/>
  <c r="F28" i="20"/>
  <c r="E28" i="20"/>
  <c r="F27" i="20"/>
  <c r="E27" i="20"/>
  <c r="O15" i="7"/>
  <c r="K15" i="7"/>
  <c r="S15" i="20"/>
  <c r="V15" i="20"/>
  <c r="F17" i="20"/>
  <c r="E17" i="20"/>
  <c r="AM11" i="20"/>
  <c r="AI11" i="20"/>
  <c r="AE11" i="20"/>
  <c r="AA11" i="20"/>
  <c r="W11" i="20"/>
  <c r="S11" i="20"/>
  <c r="O11" i="20"/>
  <c r="K11" i="20"/>
  <c r="AP11" i="20"/>
  <c r="AL11" i="20"/>
  <c r="AH11" i="20"/>
  <c r="AD11" i="20"/>
  <c r="Z11" i="20"/>
  <c r="V11" i="20"/>
  <c r="R11" i="20"/>
  <c r="N11" i="20"/>
  <c r="D11" i="20"/>
  <c r="F14" i="20"/>
  <c r="E14" i="20"/>
  <c r="F12" i="20"/>
  <c r="E12" i="20"/>
  <c r="F11" i="7"/>
  <c r="F16" i="20"/>
  <c r="E25" i="20" l="1"/>
  <c r="E24" i="20" s="1"/>
  <c r="K24" i="20"/>
  <c r="K19" i="7" s="1"/>
  <c r="K20" i="7" s="1"/>
  <c r="E11" i="20"/>
  <c r="J30" i="20"/>
  <c r="J17" i="20"/>
  <c r="J28" i="20"/>
  <c r="J27" i="20"/>
  <c r="J29" i="20"/>
  <c r="J14" i="20"/>
  <c r="J12" i="20"/>
  <c r="D35" i="20" l="1"/>
  <c r="AE35" i="20" l="1"/>
  <c r="AH35" i="20"/>
  <c r="D20" i="7" l="1"/>
  <c r="R31" i="20"/>
  <c r="R24" i="20" s="1"/>
  <c r="R19" i="7" s="1"/>
  <c r="O31" i="20"/>
  <c r="O24" i="20" s="1"/>
  <c r="O19" i="7" s="1"/>
  <c r="O20" i="7" s="1"/>
  <c r="S31" i="20"/>
  <c r="S24" i="20" s="1"/>
  <c r="S19" i="7" s="1"/>
  <c r="E11" i="7"/>
  <c r="J11" i="7" s="1"/>
  <c r="F38" i="20" l="1"/>
  <c r="E38" i="20"/>
  <c r="J38" i="20" l="1"/>
  <c r="Z56" i="20"/>
  <c r="F46" i="20" l="1"/>
  <c r="E46" i="20"/>
  <c r="F39" i="20"/>
  <c r="E39" i="20"/>
  <c r="Z35" i="20"/>
  <c r="Z34" i="20" s="1"/>
  <c r="Z30" i="7" s="1"/>
  <c r="AP15" i="7"/>
  <c r="AL15" i="7"/>
  <c r="AH15" i="7"/>
  <c r="AD15" i="7"/>
  <c r="Z15" i="7"/>
  <c r="V15" i="7"/>
  <c r="R15" i="7"/>
  <c r="R20" i="7" s="1"/>
  <c r="AM15" i="7"/>
  <c r="AI15" i="7"/>
  <c r="AE15" i="7"/>
  <c r="AA15" i="7"/>
  <c r="W15" i="7"/>
  <c r="S15" i="7"/>
  <c r="S20" i="7" s="1"/>
  <c r="N15" i="7"/>
  <c r="E34" i="7"/>
  <c r="E33" i="7"/>
  <c r="H13" i="7"/>
  <c r="N7" i="7"/>
  <c r="K7" i="7"/>
  <c r="AP22" i="7"/>
  <c r="AM22" i="7"/>
  <c r="AL22" i="7"/>
  <c r="AI22" i="7"/>
  <c r="AH22" i="7"/>
  <c r="AE22" i="7"/>
  <c r="AD22" i="7"/>
  <c r="AA22" i="7"/>
  <c r="Z22" i="7"/>
  <c r="W22" i="7"/>
  <c r="V22" i="7"/>
  <c r="S22" i="7"/>
  <c r="R22" i="7"/>
  <c r="O22" i="7"/>
  <c r="N22" i="7"/>
  <c r="K22" i="7"/>
  <c r="AP31" i="20"/>
  <c r="AP24" i="20" s="1"/>
  <c r="AP19" i="7" s="1"/>
  <c r="AM31" i="20"/>
  <c r="AM24" i="20" s="1"/>
  <c r="AM19" i="7" s="1"/>
  <c r="AL31" i="20"/>
  <c r="AL24" i="20" s="1"/>
  <c r="AL19" i="7" s="1"/>
  <c r="AI31" i="20"/>
  <c r="AI24" i="20" s="1"/>
  <c r="AI19" i="7" s="1"/>
  <c r="AH31" i="20"/>
  <c r="AH24" i="20" s="1"/>
  <c r="AH19" i="7" s="1"/>
  <c r="AE31" i="20"/>
  <c r="AE24" i="20" s="1"/>
  <c r="AE19" i="7" s="1"/>
  <c r="AD31" i="20"/>
  <c r="AD24" i="20" s="1"/>
  <c r="AD19" i="7" s="1"/>
  <c r="AA31" i="20"/>
  <c r="AA24" i="20" s="1"/>
  <c r="AA19" i="7" s="1"/>
  <c r="Z31" i="20"/>
  <c r="Z24" i="20" s="1"/>
  <c r="Z19" i="7" s="1"/>
  <c r="W31" i="20"/>
  <c r="W24" i="20" s="1"/>
  <c r="W19" i="7" s="1"/>
  <c r="V31" i="20"/>
  <c r="V24" i="20" s="1"/>
  <c r="N31" i="20"/>
  <c r="N24" i="20" s="1"/>
  <c r="N19" i="7" s="1"/>
  <c r="AM15" i="20"/>
  <c r="AP15" i="20"/>
  <c r="AL15" i="20"/>
  <c r="AI15" i="20"/>
  <c r="AH15" i="20"/>
  <c r="AE15" i="20"/>
  <c r="AA15" i="20"/>
  <c r="AA10" i="20" s="1"/>
  <c r="AA12" i="7" s="1"/>
  <c r="AA13" i="7" s="1"/>
  <c r="W15" i="20"/>
  <c r="AD15" i="20"/>
  <c r="Z15" i="20"/>
  <c r="AH20" i="7" l="1"/>
  <c r="AA20" i="7"/>
  <c r="N20" i="7"/>
  <c r="AE20" i="7"/>
  <c r="V20" i="7"/>
  <c r="AL20" i="7"/>
  <c r="AI20" i="7"/>
  <c r="Z20" i="7"/>
  <c r="AP20" i="7"/>
  <c r="W20" i="7"/>
  <c r="AM20" i="7"/>
  <c r="AD20" i="7"/>
  <c r="D7" i="7"/>
  <c r="AM10" i="20"/>
  <c r="AM12" i="7" s="1"/>
  <c r="AM13" i="7" s="1"/>
  <c r="AD10" i="20"/>
  <c r="AD13" i="7" s="1"/>
  <c r="J46" i="20"/>
  <c r="AI10" i="20"/>
  <c r="AI12" i="7" s="1"/>
  <c r="AI13" i="7" s="1"/>
  <c r="AL10" i="20"/>
  <c r="AL12" i="7" s="1"/>
  <c r="AL13" i="7" s="1"/>
  <c r="W10" i="20"/>
  <c r="W12" i="7" s="1"/>
  <c r="W13" i="7" s="1"/>
  <c r="AE10" i="20"/>
  <c r="AE12" i="7" s="1"/>
  <c r="AE13" i="7" s="1"/>
  <c r="G13" i="7"/>
  <c r="AH10" i="20"/>
  <c r="AH12" i="7" s="1"/>
  <c r="AH13" i="7" s="1"/>
  <c r="Z10" i="20"/>
  <c r="Z12" i="7" s="1"/>
  <c r="Z13" i="7" s="1"/>
  <c r="AP10" i="20"/>
  <c r="AP12" i="7" s="1"/>
  <c r="AP13" i="7" s="1"/>
  <c r="J39" i="20"/>
  <c r="V10" i="20"/>
  <c r="V13" i="7" s="1"/>
  <c r="S10" i="20"/>
  <c r="S12" i="7" s="1"/>
  <c r="S13" i="7" s="1"/>
  <c r="R15" i="20"/>
  <c r="R10" i="20" s="1"/>
  <c r="R12" i="7" s="1"/>
  <c r="R13" i="7" s="1"/>
  <c r="O15" i="20"/>
  <c r="O10" i="20" s="1"/>
  <c r="O12" i="7" s="1"/>
  <c r="O13" i="7" s="1"/>
  <c r="AP35" i="20"/>
  <c r="AL35" i="20"/>
  <c r="AD35" i="20"/>
  <c r="V35" i="20"/>
  <c r="AM35" i="20"/>
  <c r="AI35" i="20"/>
  <c r="AA35" i="20"/>
  <c r="W35" i="20"/>
  <c r="S35" i="20"/>
  <c r="O35" i="20"/>
  <c r="N35" i="20"/>
  <c r="K35" i="20"/>
  <c r="D56" i="20"/>
  <c r="D34" i="20" s="1"/>
  <c r="D30" i="7" s="1"/>
  <c r="AD56" i="20"/>
  <c r="V56" i="20"/>
  <c r="AA56" i="20"/>
  <c r="W56" i="20"/>
  <c r="S56" i="20"/>
  <c r="R56" i="20"/>
  <c r="O56" i="20"/>
  <c r="N56" i="20"/>
  <c r="K56" i="20"/>
  <c r="AE56" i="20"/>
  <c r="AI56" i="20"/>
  <c r="AM56" i="20"/>
  <c r="AH56" i="20"/>
  <c r="AL56" i="20"/>
  <c r="AP56" i="20"/>
  <c r="K10" i="20" l="1"/>
  <c r="K12" i="7" s="1"/>
  <c r="K13" i="7" s="1"/>
  <c r="N10" i="20"/>
  <c r="N12" i="7" s="1"/>
  <c r="N13" i="7" s="1"/>
  <c r="AD34" i="20"/>
  <c r="N34" i="20"/>
  <c r="N30" i="7" s="1"/>
  <c r="N31" i="7" s="1"/>
  <c r="S34" i="20"/>
  <c r="S30" i="7" s="1"/>
  <c r="S31" i="7" s="1"/>
  <c r="S36" i="7" s="1"/>
  <c r="AP34" i="20"/>
  <c r="AP30" i="7" s="1"/>
  <c r="AP31" i="7" s="1"/>
  <c r="R34" i="20"/>
  <c r="R30" i="7" s="1"/>
  <c r="V34" i="20"/>
  <c r="AI34" i="20"/>
  <c r="AI30" i="7" s="1"/>
  <c r="AI31" i="7" s="1"/>
  <c r="AI36" i="7" s="1"/>
  <c r="O34" i="20"/>
  <c r="O30" i="7" s="1"/>
  <c r="O31" i="7" s="1"/>
  <c r="O36" i="7" s="1"/>
  <c r="W34" i="20"/>
  <c r="W30" i="7" s="1"/>
  <c r="W31" i="7" s="1"/>
  <c r="W36" i="7" s="1"/>
  <c r="AM34" i="20"/>
  <c r="Z31" i="7"/>
  <c r="Z36" i="7" s="1"/>
  <c r="AH34" i="20"/>
  <c r="AL34" i="20"/>
  <c r="AA34" i="20"/>
  <c r="AE34" i="20"/>
  <c r="K34" i="20"/>
  <c r="D12" i="7" l="1"/>
  <c r="N36" i="7"/>
  <c r="AM30" i="7"/>
  <c r="AM31" i="7" s="1"/>
  <c r="AM36" i="7" s="1"/>
  <c r="V30" i="7"/>
  <c r="V31" i="7" s="1"/>
  <c r="AE30" i="7"/>
  <c r="AE31" i="7" s="1"/>
  <c r="AE36" i="7" s="1"/>
  <c r="AA30" i="7"/>
  <c r="AA31" i="7" s="1"/>
  <c r="AA36" i="7" s="1"/>
  <c r="AL30" i="7"/>
  <c r="AL31" i="7" s="1"/>
  <c r="AD30" i="7"/>
  <c r="AD31" i="7" s="1"/>
  <c r="K30" i="7"/>
  <c r="K31" i="7" s="1"/>
  <c r="K36" i="7" s="1"/>
  <c r="AH30" i="7"/>
  <c r="AH31" i="7" s="1"/>
  <c r="F57" i="20"/>
  <c r="F40" i="20"/>
  <c r="F41" i="20"/>
  <c r="F42" i="20"/>
  <c r="F43" i="20"/>
  <c r="F44" i="20"/>
  <c r="F45" i="20"/>
  <c r="F48" i="20"/>
  <c r="F49" i="20"/>
  <c r="F51" i="20"/>
  <c r="F55" i="20"/>
  <c r="F37" i="20"/>
  <c r="E57" i="20"/>
  <c r="E40" i="20"/>
  <c r="E41" i="20"/>
  <c r="E42" i="20"/>
  <c r="E43" i="20"/>
  <c r="E44" i="20"/>
  <c r="E45" i="20"/>
  <c r="E48" i="20"/>
  <c r="E49" i="20"/>
  <c r="E51" i="20"/>
  <c r="E55" i="20"/>
  <c r="E37" i="20"/>
  <c r="E35" i="20" l="1"/>
  <c r="E56" i="20"/>
  <c r="E31" i="20"/>
  <c r="J57" i="20"/>
  <c r="J40" i="20"/>
  <c r="J37" i="20"/>
  <c r="J49" i="20"/>
  <c r="J42" i="20"/>
  <c r="J41" i="20"/>
  <c r="J51" i="20"/>
  <c r="J43" i="20"/>
  <c r="J45" i="20"/>
  <c r="J55" i="20"/>
  <c r="J44" i="20"/>
  <c r="J48" i="20"/>
  <c r="E34" i="20" l="1"/>
  <c r="E30" i="7" s="1"/>
  <c r="D31" i="7" l="1"/>
  <c r="AH36" i="7" l="1"/>
  <c r="AP36" i="7"/>
  <c r="H35" i="7" l="1"/>
  <c r="H36" i="7"/>
  <c r="G35" i="7"/>
  <c r="G36" i="7"/>
  <c r="AD36" i="7"/>
  <c r="V36" i="7"/>
  <c r="AL36" i="7"/>
  <c r="F23" i="7"/>
  <c r="E23" i="7"/>
  <c r="F18" i="7"/>
  <c r="E18" i="7"/>
  <c r="F17" i="7"/>
  <c r="E17" i="7"/>
  <c r="F16" i="7"/>
  <c r="E16" i="7"/>
  <c r="J18" i="7" l="1"/>
  <c r="J16" i="7"/>
  <c r="J17" i="7"/>
  <c r="J23" i="7"/>
  <c r="E31" i="7" l="1"/>
  <c r="E22" i="7"/>
  <c r="E20" i="7"/>
  <c r="E19" i="7"/>
  <c r="E15" i="7"/>
  <c r="R36" i="7" l="1"/>
  <c r="D36" i="7" s="1"/>
  <c r="I10" i="7"/>
  <c r="F10" i="7" s="1"/>
  <c r="E10" i="7"/>
  <c r="E8" i="7"/>
  <c r="F8" i="7" l="1"/>
  <c r="I13" i="7"/>
  <c r="E7" i="7"/>
  <c r="D13" i="7"/>
  <c r="D35" i="7" s="1"/>
  <c r="J10" i="7"/>
  <c r="E12" i="7"/>
  <c r="F13" i="7" l="1"/>
  <c r="J8" i="7"/>
  <c r="I35" i="7"/>
  <c r="I36" i="7"/>
  <c r="E13" i="7"/>
  <c r="J13" i="7" l="1"/>
  <c r="J36" i="7" s="1"/>
  <c r="F35" i="7"/>
  <c r="F36" i="7"/>
  <c r="E35" i="7"/>
  <c r="E36" i="7"/>
  <c r="J35" i="7" l="1"/>
  <c r="E10" i="20"/>
  <c r="D10" i="20"/>
  <c r="E16" i="20"/>
  <c r="J16" i="20" s="1"/>
</calcChain>
</file>

<file path=xl/sharedStrings.xml><?xml version="1.0" encoding="utf-8"?>
<sst xmlns="http://schemas.openxmlformats.org/spreadsheetml/2006/main" count="627" uniqueCount="318">
  <si>
    <t>1</t>
  </si>
  <si>
    <t xml:space="preserve"> </t>
  </si>
  <si>
    <t>2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</si>
  <si>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</si>
  <si>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</si>
  <si>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</si>
  <si>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</si>
  <si>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</si>
  <si>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</si>
  <si>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</si>
  <si>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</si>
  <si>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</si>
  <si>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</si>
  <si>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</si>
  <si>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</si>
  <si>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</si>
  <si>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</si>
  <si>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</si>
  <si>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</si>
  <si>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</si>
  <si>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</si>
  <si>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</si>
  <si>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</si>
  <si>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</si>
  <si>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</si>
  <si>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</si>
  <si>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</si>
  <si>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</si>
  <si>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</si>
  <si>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</si>
  <si>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</si>
  <si>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</si>
  <si>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 xml:space="preserve"> =</t>
  </si>
  <si>
    <t>П</t>
  </si>
  <si>
    <t>Х</t>
  </si>
  <si>
    <t>//</t>
  </si>
  <si>
    <t>ГА</t>
  </si>
  <si>
    <t xml:space="preserve">// </t>
  </si>
  <si>
    <t>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</si>
  <si>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</si>
  <si>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ВР</t>
  </si>
  <si>
    <t>ОБОЗНАЧЕНИЯ:</t>
  </si>
  <si>
    <t>О</t>
  </si>
  <si>
    <t>Р</t>
  </si>
  <si>
    <t>ФКиС</t>
  </si>
  <si>
    <t>1-4</t>
  </si>
  <si>
    <t>КТ</t>
  </si>
  <si>
    <t>РЯ</t>
  </si>
  <si>
    <t>ИЯ</t>
  </si>
  <si>
    <t>ЖОЖдун компоненти / Вузовский компонент / University component</t>
  </si>
  <si>
    <t xml:space="preserve">БЕЛГИЛЕР: </t>
  </si>
  <si>
    <t>Кафедра/Department</t>
  </si>
  <si>
    <t>КЕСИПТИК ЦИКЛ / ПРОФЕССИОНАЛЬНЫЙ ЦИКЛ / PROFESSIONAL CYCLE</t>
  </si>
  <si>
    <t>сем./ sem.</t>
  </si>
  <si>
    <r>
      <t>Теориялык окутуу /</t>
    </r>
    <r>
      <rPr>
        <b/>
        <sz val="9"/>
        <rFont val="Times New Roman"/>
        <family val="1"/>
        <charset val="204"/>
      </rPr>
      <t>Теоретическое обуч.</t>
    </r>
  </si>
  <si>
    <r>
      <t>Окуу практикасы /</t>
    </r>
    <r>
      <rPr>
        <b/>
        <sz val="9"/>
        <rFont val="Times New Roman"/>
        <family val="1"/>
        <charset val="204"/>
      </rPr>
      <t>Учебная практика</t>
    </r>
  </si>
  <si>
    <r>
      <t>Өндүрүштүк практика /</t>
    </r>
    <r>
      <rPr>
        <b/>
        <sz val="9"/>
        <rFont val="Times New Roman"/>
        <family val="1"/>
        <charset val="204"/>
      </rPr>
      <t>Производственная практика</t>
    </r>
  </si>
  <si>
    <r>
      <t>Квалификация алдындагы  практика/</t>
    </r>
    <r>
      <rPr>
        <b/>
        <sz val="9"/>
        <rFont val="Times New Roman"/>
        <family val="1"/>
        <charset val="204"/>
      </rPr>
      <t>Предквалификационная практика</t>
    </r>
  </si>
  <si>
    <r>
      <t>Обзордук лекциялар, консультациялар/</t>
    </r>
    <r>
      <rPr>
        <b/>
        <sz val="9"/>
        <rFont val="Times New Roman"/>
        <family val="1"/>
        <charset val="204"/>
      </rPr>
      <t xml:space="preserve">Обзорные лекции, </t>
    </r>
  </si>
  <si>
    <t>Сентябрь/September</t>
  </si>
  <si>
    <t>Ноябрь/November</t>
  </si>
  <si>
    <t>Апрель/April</t>
  </si>
  <si>
    <t>Август/August</t>
  </si>
  <si>
    <r>
      <t>Чектил көзөмөл/</t>
    </r>
    <r>
      <rPr>
        <b/>
        <sz val="9"/>
        <rFont val="Times New Roman"/>
        <family val="1"/>
        <charset val="204"/>
      </rPr>
      <t>Рубежный контроль</t>
    </r>
  </si>
  <si>
    <r>
      <t>Сынактык сессия /</t>
    </r>
    <r>
      <rPr>
        <b/>
        <sz val="9"/>
        <rFont val="Times New Roman"/>
        <family val="1"/>
        <charset val="204"/>
      </rPr>
      <t>Экзаменационная сессия</t>
    </r>
  </si>
  <si>
    <r>
      <t>БКИ аткаруу/</t>
    </r>
    <r>
      <rPr>
        <b/>
        <sz val="9"/>
        <rFont val="Times New Roman"/>
        <family val="1"/>
        <charset val="204"/>
      </rPr>
      <t xml:space="preserve">Выполнение ВКР </t>
    </r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</si>
  <si>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</si>
  <si>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</si>
  <si>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алардын ичинен:/из них:/ from them:</t>
  </si>
  <si>
    <t>Лекциялар/Лекции/ lectures</t>
  </si>
  <si>
    <t>Өз алдынча иштөө/ Самостоятельная работа/ Independent work</t>
  </si>
  <si>
    <t>Практикалык/Практические/ Practical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</si>
  <si>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</si>
  <si>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</si>
  <si>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</si>
  <si>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</si>
  <si>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Лабораториялык/Лабораторные/ laboratory</t>
  </si>
  <si>
    <t>Бардыгы / Всего/ Total</t>
  </si>
  <si>
    <t xml:space="preserve">  Дисциплинанын коду/   Код дисциплины/   Discipline code</t>
  </si>
  <si>
    <t xml:space="preserve"> Сааттар/ Часы/ Hours</t>
  </si>
  <si>
    <t xml:space="preserve">Белгилер:/Обозначения:/Denotation: </t>
  </si>
  <si>
    <t>лк/ лк/ leс</t>
  </si>
  <si>
    <t>лб/лб/ lab</t>
  </si>
  <si>
    <t>пр/ пр/ prac</t>
  </si>
  <si>
    <t>1 сем/sem (КС/ОС/AS) -16 жум./нед./weeks</t>
  </si>
  <si>
    <t>3 сем/sem (КС/ОС/AS) -16 жум./нед./weeks</t>
  </si>
  <si>
    <t>5 сем/sem (КС/ОС/AS) -16 жум./нед./weeks</t>
  </si>
  <si>
    <t>7 сем/sem (КС/ОС/AS) -16 жум./нед./weeks</t>
  </si>
  <si>
    <t>2 сем/sem (ЖС/ВС/SS) -16 жум./нед./weeks</t>
  </si>
  <si>
    <t>4 сем/sem (ЖС/ВС/SS) -16 жум./нед./weeks</t>
  </si>
  <si>
    <t>6 сем/sem (ЖС/ВС/SS) -16 жум./нед./weeks</t>
  </si>
  <si>
    <t>8 сем/sem (ЖС/ВС/SS) -16 жум./нед./weeks</t>
  </si>
  <si>
    <t>Семестрлер боюнча отчет/ Отчет по семестрам/ Semester's report</t>
  </si>
  <si>
    <t>сынак/экзамен/exam</t>
  </si>
  <si>
    <t>зачет/credits-zachet</t>
  </si>
  <si>
    <t xml:space="preserve">КИ,КД/КР, КП/CW, CP </t>
  </si>
  <si>
    <t>ГУМАНИТАРДЫК, СОЦИАЛДЫК ЖАНА ЭКОНОМИКАЛЫК ЦИКЛ / ГУМАНИТАРНЫЙ, СОЦИАЛЬНЫЙ И ЭКОНОМИЧЕСКИЙ ЦИКЛ / HUMANITARIAN, SOCIAL AND ECONOMIC CYCLE</t>
  </si>
  <si>
    <t xml:space="preserve">ВАРИАТИВДҮҮ БӨЛҮК / ВАРИАТИВНАЯ ЧАСТЬ / VARIABLE PART: </t>
  </si>
  <si>
    <t>МАТЕМАТИКАЛЫК ЖАНА ТАБИГЫЙ-ИЛИМИЙ ЦИКЛ / МАТЕМАТИЧЕСКИЙ И ЕСТЕСТВЕННО-НАУЧНЫЙ ЦИКЛ/MATHEMATICAL AND NATURAL SCIENCE CYCLE</t>
  </si>
  <si>
    <t>ФАКУЛЬТАТИВДЕР/ФАКУЛЬТАТИВЫ/ELECTIVES: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</si>
  <si>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</si>
  <si>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ПРАКТИКАНЫН АТАЛЫШЫ / НАИМЕНОВАНИЕ ПРАКТИКИ/ NAME OF THE PRACTICE</t>
  </si>
  <si>
    <t>ЖЫЙЫНТЫКТООЧУ МАМЛЕКЕТТИК АТТЕСТАЦИЯ / ИТОГОВАЯ ГОСУДАРСТВЕННАЯ АТТЕСТАЦИЯ / FINAL STATE CERTIFICATION</t>
  </si>
  <si>
    <t>ВАРИАТИВДҮҮ БӨЛҮК / ВАРИАТИВНАЯ ЧАСТЬ / VARIABLE PART:</t>
  </si>
  <si>
    <t>Жалпы эмгек көлөмү/ Общая трудоемкость/ Total labor intensity</t>
  </si>
  <si>
    <t>Б1.1.</t>
  </si>
  <si>
    <t>Б1.1.1</t>
  </si>
  <si>
    <t>Б1.1.2</t>
  </si>
  <si>
    <t>Б1.1.3</t>
  </si>
  <si>
    <t>Цикл Б1.1 боюнча жыйынтыгы /Итого по циклу Б1.1/Total cycle Б1.1</t>
  </si>
  <si>
    <t>Б1.2.</t>
  </si>
  <si>
    <t>Б1.2.1</t>
  </si>
  <si>
    <t>Б1.2.2</t>
  </si>
  <si>
    <t>Б1.2.3</t>
  </si>
  <si>
    <t>Цикл Б1.2 боюнча жыйынтыгы /Итого по циклу Б1.2/Total cycle Б1.2</t>
  </si>
  <si>
    <t>Б1.3.</t>
  </si>
  <si>
    <t>Б1.3.1</t>
  </si>
  <si>
    <t>Цикл Б1.3 боюнча жыйынтыгы /Итого по циклу Б1.3/Total cycle Б1.3</t>
  </si>
  <si>
    <t>Блок 2.</t>
  </si>
  <si>
    <t>Блок 3.</t>
  </si>
  <si>
    <t>Б1.1.В1</t>
  </si>
  <si>
    <t>Б1.3.П1</t>
  </si>
  <si>
    <t>Дене тарбия жана спорт/ Физическая культура и спорт / Physical culture and sports</t>
  </si>
  <si>
    <t>жум. көлөмү/ объем в нед/ volume in weeks</t>
  </si>
  <si>
    <t>жум.көлөмү/ объем в нед/ volume in weeks</t>
  </si>
  <si>
    <t xml:space="preserve">№ </t>
  </si>
  <si>
    <t>№</t>
  </si>
  <si>
    <t xml:space="preserve">   ДИСЦИПЛИНАЛАРДЫН АТАЛЫШЫ / НАИМЕНОВАНИЕ ДИСЦИПЛИНЫ/  NAME OF THE DISCIPLINE</t>
  </si>
  <si>
    <t>Бүтүрүүчү квалификациялык ишти даярдоо жана коргоо /Подготовка и защита выпускной квалификационной работы/Preparation and defence of final qualifying work</t>
  </si>
  <si>
    <r>
      <rPr>
        <b/>
        <sz val="12"/>
        <rFont val="Times New Roman"/>
        <family val="1"/>
        <charset val="204"/>
      </rPr>
      <t xml:space="preserve">лк/ лк/ leс </t>
    </r>
    <r>
      <rPr>
        <sz val="12"/>
        <rFont val="Times New Roman"/>
        <family val="1"/>
        <charset val="204"/>
      </rPr>
      <t xml:space="preserve">- лекциялар/лекции/ lectures, </t>
    </r>
    <r>
      <rPr>
        <b/>
        <sz val="12"/>
        <rFont val="Times New Roman"/>
        <family val="1"/>
        <charset val="204"/>
      </rPr>
      <t>лб/лб/ lab</t>
    </r>
    <r>
      <rPr>
        <sz val="12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rFont val="Times New Roman"/>
        <family val="1"/>
        <charset val="204"/>
      </rPr>
      <t>пр/ пр/ prac</t>
    </r>
    <r>
      <rPr>
        <sz val="12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</si>
  <si>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rFont val="Times New Roman"/>
        <family val="1"/>
        <charset val="204"/>
      </rPr>
      <t xml:space="preserve">КС/ОС/AS </t>
    </r>
    <r>
      <rPr>
        <sz val="12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rFont val="Times New Roman"/>
        <family val="1"/>
        <charset val="204"/>
      </rPr>
      <t>ЖС/ВС/SS</t>
    </r>
    <r>
      <rPr>
        <sz val="12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</si>
  <si>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rFont val="Times New Roman"/>
        <family val="1"/>
        <charset val="204"/>
      </rPr>
      <t>КИ, КД/КР, КП/CW, CP</t>
    </r>
    <r>
      <rPr>
        <sz val="12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</si>
  <si>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t>Б1.1.В2</t>
  </si>
  <si>
    <t>Б1.3.В5</t>
  </si>
  <si>
    <t>Б1.3.В6</t>
  </si>
  <si>
    <t>Б1.3.В7</t>
  </si>
  <si>
    <t>Б1.3.В8</t>
  </si>
  <si>
    <t>Б1.3.П2</t>
  </si>
  <si>
    <t>Б1.3.П3</t>
  </si>
  <si>
    <t>Б1.3.П4</t>
  </si>
  <si>
    <t>Б1.3.П5</t>
  </si>
  <si>
    <t>Б1.3.П6</t>
  </si>
  <si>
    <t>Б1.3.П7</t>
  </si>
  <si>
    <t>Б1.3.П8</t>
  </si>
  <si>
    <t>Б1.3.П9</t>
  </si>
  <si>
    <t>Б1.3.П10</t>
  </si>
  <si>
    <t>Б1.3.П11</t>
  </si>
  <si>
    <t>Б1.3.П13</t>
  </si>
  <si>
    <t>Б1.3.П14</t>
  </si>
  <si>
    <t>Б1.3.П15</t>
  </si>
  <si>
    <t>Блок 1.</t>
  </si>
  <si>
    <r>
      <t xml:space="preserve">Өндүрүштүк практика / </t>
    </r>
    <r>
      <rPr>
        <b/>
        <sz val="14"/>
        <rFont val="Times New Roman"/>
        <family val="1"/>
        <charset val="204"/>
      </rPr>
      <t xml:space="preserve">Производственная практика </t>
    </r>
    <r>
      <rPr>
        <sz val="14"/>
        <rFont val="Times New Roman"/>
        <family val="1"/>
        <charset val="204"/>
      </rPr>
      <t>/ Production practice</t>
    </r>
  </si>
  <si>
    <r>
      <t xml:space="preserve">Квалификация алдындагы практика / </t>
    </r>
    <r>
      <rPr>
        <b/>
        <sz val="14"/>
        <rFont val="Times New Roman"/>
        <family val="1"/>
        <charset val="204"/>
      </rPr>
      <t xml:space="preserve">Предквалификационная практика </t>
    </r>
    <r>
      <rPr>
        <sz val="14"/>
        <rFont val="Times New Roman"/>
        <family val="1"/>
        <charset val="204"/>
      </rPr>
      <t>/ Prequalification practice</t>
    </r>
  </si>
  <si>
    <r>
      <t xml:space="preserve">Бүтүрүүчү квалификациялык ишти коргоо / </t>
    </r>
    <r>
      <rPr>
        <b/>
        <sz val="14"/>
        <rFont val="Times New Roman"/>
        <family val="1"/>
        <charset val="204"/>
      </rPr>
      <t>Защита выпускной квалификационной работы</t>
    </r>
    <r>
      <rPr>
        <sz val="14"/>
        <rFont val="Times New Roman"/>
        <family val="1"/>
        <charset val="204"/>
      </rPr>
      <t xml:space="preserve"> / Protection of final qualifying work</t>
    </r>
  </si>
  <si>
    <t>ОУКтун төрайымы / Председатель УМК /</t>
  </si>
  <si>
    <r>
      <t xml:space="preserve">Жумушчу окуу планы кафедранын 20___-ж. "______" жыйынында каралды, протокол №_______ / </t>
    </r>
    <r>
      <rPr>
        <b/>
        <sz val="14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rFont val="Times New Roman"/>
        <family val="1"/>
        <charset val="204"/>
      </rPr>
      <t xml:space="preserve"> / The curriculum considered at a meeting of the Department, protocol №______ from "_______" 20___ y.</t>
    </r>
  </si>
  <si>
    <t>БАЗАЛЫК БӨЛҮК / БАЗОВАЯ ЧАСТЬ / BASIC  PART</t>
  </si>
  <si>
    <r>
      <t xml:space="preserve">Кесиптик орус тили / </t>
    </r>
    <r>
      <rPr>
        <b/>
        <sz val="16"/>
        <rFont val="Times New Roman"/>
        <family val="1"/>
        <charset val="204"/>
      </rPr>
      <t xml:space="preserve">Профессиональный русский язык   </t>
    </r>
    <r>
      <rPr>
        <sz val="16"/>
        <rFont val="Times New Roman"/>
        <family val="1"/>
        <charset val="204"/>
      </rPr>
      <t>/ Professional Russian language</t>
    </r>
  </si>
  <si>
    <r>
      <t xml:space="preserve">Кыргызстандын тарыхы / </t>
    </r>
    <r>
      <rPr>
        <b/>
        <sz val="16"/>
        <rFont val="Times New Roman"/>
        <family val="1"/>
        <charset val="204"/>
      </rPr>
      <t>История Кыргызстана</t>
    </r>
    <r>
      <rPr>
        <sz val="16"/>
        <rFont val="Times New Roman"/>
        <family val="1"/>
        <charset val="204"/>
      </rPr>
      <t>/ History of Kyrgyzstan</t>
    </r>
  </si>
  <si>
    <r>
      <t xml:space="preserve">Манас таануу / </t>
    </r>
    <r>
      <rPr>
        <b/>
        <sz val="16"/>
        <rFont val="Times New Roman"/>
        <family val="1"/>
        <charset val="204"/>
      </rPr>
      <t xml:space="preserve">Манасоведение </t>
    </r>
    <r>
      <rPr>
        <sz val="16"/>
        <rFont val="Times New Roman"/>
        <family val="1"/>
        <charset val="204"/>
      </rPr>
      <t>/ Manas Study</t>
    </r>
  </si>
  <si>
    <r>
      <t xml:space="preserve">Кесиптик чет тили / </t>
    </r>
    <r>
      <rPr>
        <b/>
        <sz val="16"/>
        <rFont val="Times New Roman"/>
        <family val="1"/>
        <charset val="204"/>
      </rPr>
      <t>Профессиональный иностранный язык</t>
    </r>
    <r>
      <rPr>
        <sz val="16"/>
        <rFont val="Times New Roman"/>
        <family val="1"/>
        <charset val="204"/>
      </rPr>
      <t xml:space="preserve"> / Professional Foreign language</t>
    </r>
  </si>
  <si>
    <t>ГиОН</t>
  </si>
  <si>
    <r>
      <t>Коммуникация психологиясы /</t>
    </r>
    <r>
      <rPr>
        <b/>
        <sz val="16"/>
        <rFont val="Times New Roman"/>
        <family val="1"/>
        <charset val="204"/>
      </rPr>
      <t xml:space="preserve"> Психология коммуникаций </t>
    </r>
    <r>
      <rPr>
        <sz val="16"/>
        <rFont val="Times New Roman"/>
        <family val="1"/>
        <charset val="204"/>
      </rPr>
      <t>/ Psychology of communication</t>
    </r>
  </si>
  <si>
    <t>Тандоо курстар / Курсы по выбору / Elective courses</t>
  </si>
  <si>
    <t>Б1.1.П1</t>
  </si>
  <si>
    <r>
      <t xml:space="preserve">Ишкердик жана инновация / </t>
    </r>
    <r>
      <rPr>
        <b/>
        <sz val="16"/>
        <rFont val="Times New Roman"/>
        <family val="1"/>
        <charset val="204"/>
      </rPr>
      <t xml:space="preserve">Предпринимательство и инновации </t>
    </r>
    <r>
      <rPr>
        <sz val="16"/>
        <rFont val="Times New Roman"/>
        <family val="1"/>
        <charset val="204"/>
      </rPr>
      <t>/ Entrepreneurship and innovation</t>
    </r>
  </si>
  <si>
    <t>Б1.1.П2</t>
  </si>
  <si>
    <t>3,4,5</t>
  </si>
  <si>
    <t>ОП</t>
  </si>
  <si>
    <t>ВМ</t>
  </si>
  <si>
    <r>
      <t xml:space="preserve">Кесиптик кыргыз тили / </t>
    </r>
    <r>
      <rPr>
        <b/>
        <sz val="16"/>
        <rFont val="Times New Roman"/>
        <family val="1"/>
        <charset val="204"/>
      </rPr>
      <t xml:space="preserve">Профессиональный кыргызский язык  </t>
    </r>
    <r>
      <rPr>
        <sz val="16"/>
        <rFont val="Times New Roman"/>
        <family val="1"/>
        <charset val="204"/>
      </rPr>
      <t>/ Professional Kyrgyz language</t>
    </r>
  </si>
  <si>
    <r>
      <t xml:space="preserve">Саясат таануу / </t>
    </r>
    <r>
      <rPr>
        <b/>
        <sz val="16"/>
        <rFont val="Times New Roman"/>
        <family val="1"/>
        <charset val="204"/>
      </rPr>
      <t xml:space="preserve">Политология </t>
    </r>
    <r>
      <rPr>
        <sz val="16"/>
        <rFont val="Times New Roman"/>
        <family val="1"/>
        <charset val="204"/>
      </rPr>
      <t>/ Political science</t>
    </r>
  </si>
  <si>
    <r>
      <t xml:space="preserve">Чыгармачыл ой жүгүртүү / </t>
    </r>
    <r>
      <rPr>
        <b/>
        <sz val="16"/>
        <rFont val="Times New Roman"/>
        <family val="1"/>
        <charset val="204"/>
      </rPr>
      <t xml:space="preserve">Креативное мышление </t>
    </r>
    <r>
      <rPr>
        <sz val="16"/>
        <rFont val="Times New Roman"/>
        <family val="1"/>
        <charset val="204"/>
      </rPr>
      <t>/ Creative thinking</t>
    </r>
  </si>
  <si>
    <r>
      <t xml:space="preserve">Диний изилдөөлөр / </t>
    </r>
    <r>
      <rPr>
        <b/>
        <sz val="16"/>
        <rFont val="Times New Roman"/>
        <family val="1"/>
        <charset val="204"/>
      </rPr>
      <t xml:space="preserve">Религиоведение </t>
    </r>
    <r>
      <rPr>
        <sz val="16"/>
        <rFont val="Times New Roman"/>
        <family val="1"/>
        <charset val="204"/>
      </rPr>
      <t>/ Religious studies</t>
    </r>
  </si>
  <si>
    <t>Физика</t>
  </si>
  <si>
    <t>ПМИ</t>
  </si>
  <si>
    <t>Б1.2.П1</t>
  </si>
  <si>
    <t>Б1.2.П2</t>
  </si>
  <si>
    <t>Б1.2.П3</t>
  </si>
  <si>
    <t>Б1.3.2</t>
  </si>
  <si>
    <t>Б1.3.3</t>
  </si>
  <si>
    <t>Б1.3.4</t>
  </si>
  <si>
    <t>Б1.3.5</t>
  </si>
  <si>
    <t>ТБ</t>
  </si>
  <si>
    <t>Б1.3.6</t>
  </si>
  <si>
    <t>ЭУП</t>
  </si>
  <si>
    <t>Б1.3.В9</t>
  </si>
  <si>
    <t>Б1.3.В10</t>
  </si>
  <si>
    <t>Б1.1.4</t>
  </si>
  <si>
    <t>Б1.1.В3</t>
  </si>
  <si>
    <t>Б1.1.В4</t>
  </si>
  <si>
    <t>Б1.1.В5</t>
  </si>
  <si>
    <t>Б1.1.В6</t>
  </si>
  <si>
    <t>Б1.1.В7</t>
  </si>
  <si>
    <t>Б1.3.В11</t>
  </si>
  <si>
    <t>Б1.3.В12</t>
  </si>
  <si>
    <r>
      <t xml:space="preserve">Билим берүү практикасы / </t>
    </r>
    <r>
      <rPr>
        <b/>
        <sz val="14"/>
        <rFont val="Times New Roman"/>
        <family val="1"/>
        <charset val="204"/>
      </rPr>
      <t xml:space="preserve">Учебная практика </t>
    </r>
    <r>
      <rPr>
        <sz val="14"/>
        <rFont val="Times New Roman"/>
        <family val="1"/>
        <charset val="204"/>
      </rPr>
      <t>/ Educational practice</t>
    </r>
  </si>
  <si>
    <r>
      <t xml:space="preserve">Даярдоо багыты боюнча мамлекеттик сынак / </t>
    </r>
    <r>
      <rPr>
        <b/>
        <sz val="14"/>
        <rFont val="Times New Roman"/>
        <family val="1"/>
        <charset val="204"/>
      </rPr>
      <t>Государственный экзамен по направлению подготовки</t>
    </r>
    <r>
      <rPr>
        <sz val="14"/>
        <rFont val="Times New Roman"/>
        <family val="1"/>
        <charset val="204"/>
      </rPr>
      <t xml:space="preserve"> / State examination in the major of training</t>
    </r>
  </si>
  <si>
    <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</si>
  <si>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t xml:space="preserve">____________кафедрасынын башчысы / Заведующий кафедрой "_________"/ </t>
  </si>
  <si>
    <t xml:space="preserve">The head of Department "____________"  _____________  </t>
  </si>
  <si>
    <t xml:space="preserve">The chairman of the ECM_____________ </t>
  </si>
  <si>
    <t>ПРОФИЛЬ / ПРОФИЛЬ / PROFILE: ______________________________________________________________</t>
  </si>
  <si>
    <t>Б1.1.П3</t>
  </si>
  <si>
    <r>
      <t>ЖКБ БС/ОС ВПО/ ES HPE</t>
    </r>
    <r>
      <rPr>
        <sz val="12"/>
        <rFont val="Times New Roman"/>
        <family val="1"/>
        <charset val="204"/>
      </rPr>
      <t xml:space="preserve"> - Жогорку кесиптик билим берүүнүн билим берүү стандарты / Образовательный стандарт высшего профессионального образования/Educational standard  of higher professional education</t>
    </r>
  </si>
  <si>
    <t>МВШЛ</t>
  </si>
  <si>
    <t>Кредит/Credit</t>
  </si>
  <si>
    <t>Практика боюнча кредиттер/Кредитов по практике/Credits on practice:</t>
  </si>
  <si>
    <t>Окуу дисциплиналары боюнча кредиттер/Кредитов по учебным дисциплинам /Credits in various academic disciplines:</t>
  </si>
  <si>
    <t>кред/cred</t>
  </si>
  <si>
    <t>кред/ cred</t>
  </si>
  <si>
    <t>ОБ башчысы / Начальник УУ / Head of ED_____________Дыканалиев К.М./Дыканалиев К.М./Dykanaliev K. M.</t>
  </si>
  <si>
    <t>Окуунун баардык мезгилиндеги кредиттердин топтому / ВСЕГО кредитов за весь период обучения / Total credits for the entire period of study</t>
  </si>
  <si>
    <r>
      <rPr>
        <b/>
        <sz val="16"/>
        <rFont val="Times New Roman"/>
        <family val="1"/>
        <charset val="204"/>
      </rPr>
      <t xml:space="preserve">Социология </t>
    </r>
    <r>
      <rPr>
        <sz val="16"/>
        <rFont val="Times New Roman"/>
        <family val="1"/>
        <charset val="204"/>
      </rPr>
      <t>/ Sociology</t>
    </r>
  </si>
  <si>
    <r>
      <rPr>
        <b/>
        <sz val="16"/>
        <rFont val="Times New Roman"/>
        <family val="1"/>
        <charset val="204"/>
      </rPr>
      <t xml:space="preserve">Культурология </t>
    </r>
    <r>
      <rPr>
        <sz val="16"/>
        <rFont val="Times New Roman"/>
        <family val="1"/>
        <charset val="204"/>
      </rPr>
      <t>/ Culturology</t>
    </r>
  </si>
  <si>
    <r>
      <rPr>
        <b/>
        <sz val="16"/>
        <rFont val="Times New Roman"/>
        <family val="1"/>
        <charset val="204"/>
      </rPr>
      <t>Математика 2</t>
    </r>
    <r>
      <rPr>
        <sz val="16"/>
        <rFont val="Times New Roman"/>
        <family val="1"/>
        <charset val="204"/>
      </rPr>
      <t xml:space="preserve"> / Mathematics 2</t>
    </r>
  </si>
  <si>
    <r>
      <rPr>
        <b/>
        <sz val="16"/>
        <rFont val="Times New Roman"/>
        <family val="1"/>
        <charset val="204"/>
      </rPr>
      <t>Физика 2</t>
    </r>
    <r>
      <rPr>
        <sz val="16"/>
        <rFont val="Times New Roman"/>
        <family val="1"/>
        <charset val="204"/>
      </rPr>
      <t xml:space="preserve"> / Physics 2</t>
    </r>
  </si>
  <si>
    <r>
      <rPr>
        <b/>
        <sz val="16"/>
        <rFont val="Times New Roman"/>
        <family val="1"/>
        <charset val="204"/>
      </rPr>
      <t xml:space="preserve">Информатика 2 </t>
    </r>
    <r>
      <rPr>
        <sz val="16"/>
        <rFont val="Times New Roman"/>
        <family val="1"/>
        <charset val="204"/>
      </rPr>
      <t>/ Computer science 2</t>
    </r>
  </si>
  <si>
    <t>Кредиты/ Credits ECTS</t>
  </si>
  <si>
    <t>Виртуалдык чындык жана  машыктыруучу/Виртуальная реальность и симуляция/Virtuelle Realitaet und Simulation</t>
  </si>
  <si>
    <t>ТГ/TГ/TL</t>
  </si>
  <si>
    <t>Мобилдик түзүлүштɵрдү программалоо/Программирование мобильных устройств/Mobile Programmierung</t>
  </si>
  <si>
    <t>Акылдуу системалар/Интеллектуальные системы/Intelligente Systeme</t>
  </si>
  <si>
    <t>Сенсордук түйүндɵр/Сенсорные сети/Sensornetzwerke</t>
  </si>
  <si>
    <t>Телематикадагы электр жана радиоченɵɵ/Электрорадио-измерения в телематике /Elektroradiomessung in Telematik</t>
  </si>
  <si>
    <t>Операциондук системдер/Операционные системы/Operationssystem</t>
  </si>
  <si>
    <t>Компьютердик техниканын негиздери/Основы информационно-вычислительной техники/Grundlage der Computertechnologie</t>
  </si>
  <si>
    <t>Микропроцессордук системдер техникасы/Техника микропроцессорных систем/Technik des Mikroprozessesystem</t>
  </si>
  <si>
    <t>Программалоо/Программирование /Programmierung</t>
  </si>
  <si>
    <t>Интернет байланыштары/Интернет коммуникации/Internetkommunikation</t>
  </si>
  <si>
    <t>Телекоммуникациялык тармактар жана кызматтар/Телекоммуникационные сети и услуги/TK-Netze und Dienste</t>
  </si>
  <si>
    <t>Объекттик багытталган программалоо/Объектно-ориентированное программирование/Objekt orientierte Programmierung</t>
  </si>
  <si>
    <t>Сигналдарды санариптик иштеп чыгуу/Цифровая обработка сигналов/Digital Signalverarbeitung</t>
  </si>
  <si>
    <t>Автоматтык башкаруу теориясы/Теория автоматического  управления/Theorie der automatischen Steuerung</t>
  </si>
  <si>
    <t>Мекемелик маалыматтык системдер/Корпоративные информационные системы/Unternehmensinformations systeme</t>
  </si>
  <si>
    <t>Реалдык убакыт системдери/Системы реального времени/Echtzeitsysteme</t>
  </si>
  <si>
    <t>Алыскы маалыматтарды иштеп чыгууну программалык камсыздоо/Программное обеспечение телеобработки данных/Teleprocessing-Software</t>
  </si>
  <si>
    <t>Маалымат системдерин долбоорлоо/Проектирование информационных систем/Design von Informationssystemen</t>
  </si>
  <si>
    <t>Тармактык маалыматтар базасы(КД)/Сетевые базы данных (КП)/Netsdatenbanken(КР)</t>
  </si>
  <si>
    <t>Маалыматтык коопсуздук жана маалыматты коргоо/Информационная безопасность и защита информации/Informationsicherheit</t>
  </si>
  <si>
    <t xml:space="preserve">Санариптик байланыш теориясы/Теория цифровой связи/Theorie der Zahlverbindung </t>
  </si>
  <si>
    <t xml:space="preserve">Маалыматтар базасы/Базы данных /Daten Banken </t>
  </si>
  <si>
    <t>Тг/TГ/TL</t>
  </si>
  <si>
    <t>Телематикадагы электроника жана электротехника/ Электротехника и электроника в телематике/Elektrotechnik und elektronik in Telematik</t>
  </si>
  <si>
    <t>Телематика/Телематика/Telematika</t>
  </si>
  <si>
    <t>Тг/Тг/Tg</t>
  </si>
  <si>
    <t>θндүрүштү башкаруунун айкалышкан системдери/ Интегрированные системы управления производством/Integrationssystem der Projektmanagement</t>
  </si>
  <si>
    <t>Геоматика 1/Геоматика 1/Geomatika 1(Geoinformationssystem)</t>
  </si>
  <si>
    <t>Геоматика 2/Геоматика 2/Geomatika 2(Global Systemsnavigations)</t>
  </si>
  <si>
    <t>Байланыш чɵйрɵлɵрүнүн физикасы/Физика передающих сред/Kommunikationsphysik</t>
  </si>
  <si>
    <t>Электрондук бизнес/Электронный бизнес/E-Business</t>
  </si>
  <si>
    <r>
      <t xml:space="preserve">1,2,3 адистиги боюнча немис тили / </t>
    </r>
    <r>
      <rPr>
        <b/>
        <sz val="16"/>
        <rFont val="Times New Roman"/>
        <family val="1"/>
        <charset val="204"/>
      </rPr>
      <t xml:space="preserve">Немецкий язык по специальности 1,2,3 </t>
    </r>
    <r>
      <rPr>
        <sz val="16"/>
        <rFont val="Times New Roman"/>
        <family val="1"/>
        <charset val="204"/>
      </rPr>
      <t>/ English as a specialty 1,2,3</t>
    </r>
  </si>
  <si>
    <t>Б1.3.8</t>
  </si>
  <si>
    <t>Интернет программалоо(КД)/Интернет программирование(КП) /Internetprogrammierung(КР)</t>
  </si>
  <si>
    <t>Мобилдик коммуникациялар(КД)/Мобильные коммуникации(КП) /Mobilkommunikation(КР)</t>
  </si>
  <si>
    <t>Техникалык англис тили(телематикада)/Технический английский(в телематике)/Technisches Englisch(in Telematik)</t>
  </si>
  <si>
    <t>КЫРГЫЗ РЕСПУБЛИКАСЫНЫН БИЛИМ БЕРҮҮ ЖАНА ИЛИМ МИНИСТРЛИГИ / МИНИСТЕРСТВО  ОБРАЗОВАНИЯ  И НАУКИ КЫРГЫЗСКОЙ  РЕСПУБЛИКИ / BILDUNGSMINISTERIUM DER KIRGISISCHEN REPUBLIK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</si>
  <si>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Kirgisische Staatliche Technische Universität Namens I.Razzakov</t>
  </si>
  <si>
    <t>ЖУМУШЧУ ОКУУ ПЛАНЫ / РАБОЧИЙ  УЧЕБНЫЙ  ПЛАН / LEHRPLAN</t>
  </si>
  <si>
    <r>
      <t xml:space="preserve">Бакалавр даярдоо / </t>
    </r>
    <r>
      <rPr>
        <b/>
        <sz val="12"/>
        <rFont val="Times New Roman"/>
        <family val="1"/>
        <charset val="204"/>
      </rPr>
      <t xml:space="preserve">Подготовки бакалавра </t>
    </r>
    <r>
      <rPr>
        <b/>
        <sz val="11"/>
        <rFont val="Times New Roman"/>
        <family val="1"/>
        <charset val="204"/>
      </rPr>
      <t xml:space="preserve"> / Bachelorvorbereitung</t>
    </r>
  </si>
  <si>
    <t>БАГЫТ / НАПРАВЛЕНИЕ / FACHRICHTUNG:</t>
  </si>
  <si>
    <t>690600 Телематика</t>
  </si>
  <si>
    <t>Телематика</t>
  </si>
  <si>
    <t>Telematika</t>
  </si>
  <si>
    <t xml:space="preserve">ПРОФИЛЬ / PROFIL: </t>
  </si>
  <si>
    <t>Телематика кызматтары / Телематика услуг / Telematikdienste</t>
  </si>
  <si>
    <t>(1-тиркеме/Прил. 1/Anlage 1 - КГТИ/KDTU)</t>
  </si>
  <si>
    <t>АКАДЕМИЯЛЫК ДАРАЖА/АКАДЕМИЧЕСКАЯ СТЕПЕНЬ/AKADEMISCHE STUFE:</t>
  </si>
  <si>
    <t xml:space="preserve">Бакалавр /der Bachelor </t>
  </si>
  <si>
    <t>ОКУТУУНУН ЧЕНЕМДИК МӨӨНӨТҮ / НОРМАТИВНЫЙ СРОК ОБУЧЕНИЯ /NORMATIVE FRIST DER AUSBILDUNG:</t>
  </si>
  <si>
    <t>4 жыл / 4 года / 4 jahre</t>
  </si>
  <si>
    <t>ОКУТУУНУН  ФОРМАСЫ/ ФОРМА ОБУЧЕНИЯ / AUSBILDUNGFORM:</t>
  </si>
  <si>
    <t>Күндүзгү  / Очная / Direkt</t>
  </si>
  <si>
    <t>Окуу процессинин графиги / График учебного процесса / Zeitplan des Lehrprozesses</t>
  </si>
  <si>
    <t>Убакыттын бюджет боюнча топтомо маалыматтары (жумаларда) /Сводные данные по бюджету времени (в неделях)/Die zusammengestellten Daten nach dem Budget der Zeit (in den Wochen)</t>
  </si>
  <si>
    <t>курс/Studienjahr</t>
  </si>
  <si>
    <t>Октябрь/Oktober</t>
  </si>
  <si>
    <t>Декабрь/Dezember</t>
  </si>
  <si>
    <t>Январь/Januar</t>
  </si>
  <si>
    <t>Февраль/Februar</t>
  </si>
  <si>
    <t>Март/März</t>
  </si>
  <si>
    <t>Май/Mai</t>
  </si>
  <si>
    <t>Июнь/Juni</t>
  </si>
  <si>
    <t>Июль/Juli</t>
  </si>
  <si>
    <t>бардыгы/всего/insgesamt</t>
  </si>
  <si>
    <t>теор.окутуу /теорет.обучение/ theoretische ausbildung</t>
  </si>
  <si>
    <t>сынактык сессия/экз. сессия/prüfungszeit</t>
  </si>
  <si>
    <t>практика/praxis</t>
  </si>
  <si>
    <t>БКИ аткаруу /выполнение ВКР/ Erfüllung der Abschlußqualifikationsarbeit</t>
  </si>
  <si>
    <t>мамлекеттик аттестация/ гос.аттестация/ Staatsattestation</t>
  </si>
  <si>
    <t>каникулдар/ каникулы/ Ferien</t>
  </si>
  <si>
    <t>P</t>
  </si>
  <si>
    <t>=</t>
  </si>
  <si>
    <r>
      <t xml:space="preserve">ГЭ </t>
    </r>
    <r>
      <rPr>
        <b/>
        <vertAlign val="subscript"/>
        <sz val="7"/>
        <color indexed="9"/>
        <rFont val="Times New Roman Cyr"/>
        <family val="1"/>
        <charset val="204"/>
      </rPr>
      <t>ГА</t>
    </r>
  </si>
  <si>
    <r>
      <t xml:space="preserve">П </t>
    </r>
    <r>
      <rPr>
        <b/>
        <vertAlign val="subscript"/>
        <sz val="7"/>
        <color indexed="9"/>
        <rFont val="Times New Roman Cyr"/>
        <family val="1"/>
        <charset val="204"/>
      </rPr>
      <t>ГА</t>
    </r>
  </si>
  <si>
    <t>Жыйынтыгы/Итого/Gesamt</t>
  </si>
  <si>
    <t>BEZEICHNUNG:</t>
  </si>
  <si>
    <t>/theoretische Ausbildung</t>
  </si>
  <si>
    <t>/Lehrpraktikum</t>
  </si>
  <si>
    <r>
      <rPr>
        <b/>
        <sz val="9"/>
        <rFont val="Times New Roman"/>
        <family val="1"/>
        <charset val="204"/>
      </rPr>
      <t>консультации</t>
    </r>
    <r>
      <rPr>
        <sz val="9"/>
        <rFont val="Times New Roman"/>
        <family val="1"/>
        <charset val="204"/>
      </rPr>
      <t>/Überblicksvorlesungen, Konsultation</t>
    </r>
  </si>
  <si>
    <t>Даярдоо багыты боюнча мамлекеттик сынак</t>
  </si>
  <si>
    <t>/Semesterkontrolle</t>
  </si>
  <si>
    <t>/Betriebspraxis</t>
  </si>
  <si>
    <r>
      <t xml:space="preserve">/Гос.экзамен по </t>
    </r>
    <r>
      <rPr>
        <b/>
        <sz val="9"/>
        <rFont val="Times New Roman"/>
        <family val="1"/>
        <charset val="204"/>
      </rPr>
      <t>направлению подготовки</t>
    </r>
  </si>
  <si>
    <t>/Staatspruefung nach der Fachrichtung der Vorbereitung</t>
  </si>
  <si>
    <t>/Prüfungszeit</t>
  </si>
  <si>
    <t>/Vorqualifikationspraxis</t>
  </si>
  <si>
    <r>
      <t>Каникулдар/</t>
    </r>
    <r>
      <rPr>
        <b/>
        <sz val="9"/>
        <rFont val="Times New Roman"/>
        <family val="1"/>
        <charset val="204"/>
      </rPr>
      <t>Каникулы</t>
    </r>
    <r>
      <rPr>
        <sz val="9"/>
        <rFont val="Times New Roman"/>
        <family val="1"/>
        <charset val="204"/>
      </rPr>
      <t>/Ferien</t>
    </r>
  </si>
  <si>
    <r>
      <t>БКИ коргоо/</t>
    </r>
    <r>
      <rPr>
        <b/>
        <sz val="9"/>
        <rFont val="Times New Roman"/>
        <family val="1"/>
        <charset val="204"/>
      </rPr>
      <t>Защита ВКР</t>
    </r>
  </si>
  <si>
    <t>/Erfüllung der Abschlußqualifikationsarbeit</t>
  </si>
  <si>
    <t>/Verteidigung der Abschlußqualifikationsarbeit</t>
  </si>
  <si>
    <r>
      <t>Компьютердик графика жана моделд</t>
    </r>
    <r>
      <rPr>
        <sz val="16"/>
        <rFont val="Calibri"/>
        <family val="2"/>
        <charset val="204"/>
      </rPr>
      <t>ѳѳ</t>
    </r>
    <r>
      <rPr>
        <sz val="16"/>
        <rFont val="Times New Roman"/>
        <family val="1"/>
        <charset val="204"/>
      </rPr>
      <t xml:space="preserve"> /К</t>
    </r>
    <r>
      <rPr>
        <b/>
        <sz val="16"/>
        <rFont val="Times New Roman"/>
        <family val="1"/>
        <charset val="204"/>
      </rPr>
      <t xml:space="preserve">омпьютерная графика и моделирование </t>
    </r>
    <r>
      <rPr>
        <sz val="16"/>
        <rFont val="Times New Roman"/>
        <family val="1"/>
        <charset val="204"/>
      </rPr>
      <t>/ Сomputer graphics und modelierung</t>
    </r>
  </si>
  <si>
    <r>
      <t xml:space="preserve">Жашоо коопсуздугу (ЖК, Экология) / </t>
    </r>
    <r>
      <rPr>
        <b/>
        <sz val="16"/>
        <rFont val="Times New Roman"/>
        <family val="1"/>
        <charset val="204"/>
      </rPr>
      <t xml:space="preserve">Безопасность жизнедеятельности (БЖД, Экология) </t>
    </r>
    <r>
      <rPr>
        <sz val="16"/>
        <rFont val="Times New Roman"/>
        <family val="1"/>
        <charset val="204"/>
      </rPr>
      <t>/ Life safety (LS, Ecology)</t>
    </r>
  </si>
  <si>
    <r>
      <t xml:space="preserve">Экономика, уюштуруу жана өндүрүштү башкаруу / </t>
    </r>
    <r>
      <rPr>
        <b/>
        <sz val="16"/>
        <rFont val="Times New Roman"/>
        <family val="1"/>
        <charset val="204"/>
      </rPr>
      <t xml:space="preserve">Экономика, организация и управление производством </t>
    </r>
    <r>
      <rPr>
        <sz val="16"/>
        <rFont val="Times New Roman"/>
        <family val="1"/>
        <charset val="204"/>
      </rPr>
      <t>/ Economics, organization and production management</t>
    </r>
  </si>
  <si>
    <r>
      <rPr>
        <b/>
        <sz val="16"/>
        <rFont val="Times New Roman"/>
        <family val="1"/>
        <charset val="204"/>
      </rPr>
      <t>Математика 1</t>
    </r>
    <r>
      <rPr>
        <sz val="16"/>
        <rFont val="Times New Roman"/>
        <family val="1"/>
        <charset val="204"/>
      </rPr>
      <t xml:space="preserve"> / Mathematics 1</t>
    </r>
  </si>
  <si>
    <r>
      <rPr>
        <b/>
        <sz val="16"/>
        <rFont val="Times New Roman"/>
        <family val="1"/>
        <charset val="204"/>
      </rPr>
      <t>Физика 1</t>
    </r>
    <r>
      <rPr>
        <sz val="16"/>
        <rFont val="Times New Roman"/>
        <family val="1"/>
        <charset val="204"/>
      </rPr>
      <t>/ Physics 1</t>
    </r>
  </si>
  <si>
    <r>
      <rPr>
        <b/>
        <sz val="16"/>
        <rFont val="Times New Roman"/>
        <family val="1"/>
        <charset val="204"/>
      </rPr>
      <t>Информатика 1</t>
    </r>
    <r>
      <rPr>
        <sz val="16"/>
        <rFont val="Times New Roman"/>
        <family val="1"/>
        <charset val="204"/>
      </rPr>
      <t>/ Computer science 1</t>
    </r>
  </si>
  <si>
    <r>
      <rPr>
        <b/>
        <sz val="16"/>
        <rFont val="Times New Roman"/>
        <family val="1"/>
        <charset val="204"/>
      </rPr>
      <t>Философия</t>
    </r>
    <r>
      <rPr>
        <sz val="16"/>
        <rFont val="Times New Roman"/>
        <family val="1"/>
        <charset val="204"/>
      </rPr>
      <t>/ Philosophy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</si>
</sst>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"/>
  </numFmts>
  <fonts count="65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7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8"/>
      <name val="Arial Cyr"/>
      <charset val="204"/>
    </font>
    <font>
      <b/>
      <sz val="20"/>
      <name val="Arial Cyr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4"/>
      <color indexed="12"/>
      <name val="Arial"/>
      <family val="2"/>
      <charset val="204"/>
    </font>
    <font>
      <b/>
      <i/>
      <sz val="7"/>
      <name val="Times New Roman"/>
      <family val="1"/>
      <charset val="204"/>
    </font>
    <font>
      <b/>
      <vertAlign val="superscript"/>
      <sz val="7"/>
      <name val="Times New Roman Cyr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5.5"/>
      <name val="Times New Roman"/>
      <family val="1"/>
      <charset val="204"/>
    </font>
    <font>
      <b/>
      <vertAlign val="subscript"/>
      <sz val="7"/>
      <color indexed="9"/>
      <name val="Times New Roman Cyr"/>
      <family val="1"/>
      <charset val="204"/>
    </font>
    <font>
      <sz val="16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Grid"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1" fillId="0" borderId="0"/>
    <xf numFmtId="0" fontId="28" fillId="0" borderId="0" applyNumberFormat="0" applyFont="0" applyFill="0" applyBorder="0" applyAlignment="0" applyProtection="0">
      <alignment vertical="top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</cellStyleXfs>
  <cellXfs count="793">
    <xf numFmtId="0" fontId="0" fillId="0" borderId="0" xfId="0"/>
    <xf numFmtId="0" fontId="10" fillId="24" borderId="0" xfId="0" applyFont="1" applyFill="1"/>
    <xf numFmtId="0" fontId="40" fillId="24" borderId="0" xfId="0" applyFont="1" applyFill="1" applyAlignment="1">
      <alignment wrapText="1"/>
    </xf>
    <xf numFmtId="0" fontId="40" fillId="24" borderId="0" xfId="0" applyFont="1" applyFill="1"/>
    <xf numFmtId="0" fontId="8" fillId="24" borderId="0" xfId="38" applyFont="1" applyFill="1"/>
    <xf numFmtId="0" fontId="41" fillId="24" borderId="0" xfId="37" applyNumberFormat="1" applyFont="1" applyFill="1" applyBorder="1" applyAlignment="1"/>
    <xf numFmtId="0" fontId="41" fillId="24" borderId="0" xfId="37" applyNumberFormat="1" applyFont="1" applyFill="1" applyBorder="1" applyAlignment="1" applyProtection="1">
      <alignment vertical="top"/>
    </xf>
    <xf numFmtId="0" fontId="40" fillId="24" borderId="0" xfId="0" applyFont="1" applyFill="1" applyBorder="1"/>
    <xf numFmtId="0" fontId="7" fillId="24" borderId="0" xfId="39" applyNumberFormat="1" applyFont="1" applyFill="1" applyBorder="1" applyAlignment="1">
      <alignment horizontal="center"/>
    </xf>
    <xf numFmtId="0" fontId="41" fillId="24" borderId="0" xfId="37" applyNumberFormat="1" applyFont="1" applyFill="1" applyBorder="1" applyAlignment="1" applyProtection="1">
      <alignment vertical="top" wrapText="1"/>
    </xf>
    <xf numFmtId="0" fontId="42" fillId="24" borderId="0" xfId="37" applyNumberFormat="1" applyFont="1" applyFill="1" applyBorder="1" applyAlignment="1" applyProtection="1"/>
    <xf numFmtId="0" fontId="41" fillId="24" borderId="0" xfId="37" applyNumberFormat="1" applyFill="1" applyAlignment="1"/>
    <xf numFmtId="0" fontId="3" fillId="24" borderId="0" xfId="37" applyNumberFormat="1" applyFont="1" applyFill="1" applyBorder="1" applyAlignment="1" applyProtection="1">
      <alignment vertical="top"/>
    </xf>
    <xf numFmtId="0" fontId="2" fillId="24" borderId="0" xfId="39" applyNumberFormat="1" applyFont="1" applyFill="1" applyBorder="1" applyAlignment="1"/>
    <xf numFmtId="0" fontId="28" fillId="24" borderId="0" xfId="39" applyNumberFormat="1" applyFill="1" applyBorder="1" applyAlignment="1"/>
    <xf numFmtId="0" fontId="32" fillId="24" borderId="0" xfId="39" applyNumberFormat="1" applyFont="1" applyFill="1" applyBorder="1" applyAlignment="1"/>
    <xf numFmtId="0" fontId="33" fillId="24" borderId="0" xfId="39" applyNumberFormat="1" applyFont="1" applyFill="1" applyBorder="1" applyAlignment="1">
      <alignment horizontal="left" indent="7"/>
    </xf>
    <xf numFmtId="0" fontId="33" fillId="24" borderId="0" xfId="39" applyNumberFormat="1" applyFont="1" applyFill="1" applyBorder="1" applyAlignment="1"/>
    <xf numFmtId="0" fontId="34" fillId="24" borderId="0" xfId="39" applyNumberFormat="1" applyFont="1" applyFill="1" applyBorder="1" applyAlignment="1"/>
    <xf numFmtId="0" fontId="28" fillId="24" borderId="0" xfId="39" applyNumberFormat="1" applyFill="1" applyAlignment="1"/>
    <xf numFmtId="0" fontId="28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Border="1" applyAlignment="1" applyProtection="1">
      <alignment vertical="top"/>
    </xf>
    <xf numFmtId="0" fontId="46" fillId="24" borderId="36" xfId="39" applyNumberFormat="1" applyFont="1" applyFill="1" applyBorder="1" applyAlignment="1">
      <alignment horizontal="center"/>
    </xf>
    <xf numFmtId="0" fontId="36" fillId="24" borderId="16" xfId="39" applyNumberFormat="1" applyFont="1" applyFill="1" applyBorder="1" applyAlignment="1">
      <alignment horizontal="center"/>
    </xf>
    <xf numFmtId="0" fontId="6" fillId="24" borderId="16" xfId="39" applyNumberFormat="1" applyFont="1" applyFill="1" applyBorder="1" applyAlignment="1">
      <alignment horizontal="center"/>
    </xf>
    <xf numFmtId="0" fontId="7" fillId="24" borderId="0" xfId="39" applyNumberFormat="1" applyFont="1" applyFill="1" applyBorder="1" applyAlignment="1">
      <alignment horizontal="center" vertical="center"/>
    </xf>
    <xf numFmtId="0" fontId="3" fillId="24" borderId="0" xfId="39" applyFont="1" applyFill="1" applyAlignment="1"/>
    <xf numFmtId="0" fontId="3" fillId="24" borderId="0" xfId="39" applyNumberFormat="1" applyFont="1" applyFill="1" applyBorder="1" applyAlignment="1" applyProtection="1">
      <alignment vertical="top"/>
    </xf>
    <xf numFmtId="0" fontId="7" fillId="24" borderId="0" xfId="39" applyFont="1" applyFill="1" applyAlignment="1"/>
    <xf numFmtId="0" fontId="5" fillId="24" borderId="16" xfId="39" applyNumberFormat="1" applyFont="1" applyFill="1" applyBorder="1" applyAlignment="1">
      <alignment horizontal="center"/>
    </xf>
    <xf numFmtId="0" fontId="5" fillId="24" borderId="0" xfId="39" applyNumberFormat="1" applyFont="1" applyFill="1" applyBorder="1" applyAlignment="1">
      <alignment horizontal="center"/>
    </xf>
    <xf numFmtId="0" fontId="6" fillId="24" borderId="0" xfId="39" applyFont="1" applyFill="1" applyAlignment="1"/>
    <xf numFmtId="0" fontId="5" fillId="24" borderId="0" xfId="39" applyFont="1" applyFill="1" applyAlignment="1"/>
    <xf numFmtId="0" fontId="5" fillId="24" borderId="0" xfId="39" applyFont="1" applyFill="1" applyBorder="1" applyAlignment="1"/>
    <xf numFmtId="0" fontId="6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 applyProtection="1">
      <alignment vertical="top"/>
    </xf>
    <xf numFmtId="0" fontId="49" fillId="24" borderId="21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vertical="center" wrapText="1"/>
    </xf>
    <xf numFmtId="0" fontId="49" fillId="24" borderId="0" xfId="39" applyFont="1" applyFill="1" applyAlignment="1"/>
    <xf numFmtId="0" fontId="49" fillId="24" borderId="0" xfId="39" applyFont="1" applyFill="1" applyBorder="1" applyAlignment="1"/>
    <xf numFmtId="0" fontId="49" fillId="24" borderId="0" xfId="39" applyNumberFormat="1" applyFont="1" applyFill="1" applyAlignment="1">
      <alignment horizontal="left" vertical="center"/>
    </xf>
    <xf numFmtId="0" fontId="43" fillId="24" borderId="0" xfId="39" applyNumberFormat="1" applyFont="1" applyFill="1" applyBorder="1" applyAlignment="1"/>
    <xf numFmtId="0" fontId="43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horizontal="left"/>
    </xf>
    <xf numFmtId="0" fontId="49" fillId="24" borderId="0" xfId="39" applyNumberFormat="1" applyFont="1" applyFill="1" applyBorder="1" applyAlignment="1">
      <alignment horizontal="left" vertical="center"/>
    </xf>
    <xf numFmtId="0" fontId="49" fillId="24" borderId="0" xfId="39" applyNumberFormat="1" applyFont="1" applyFill="1" applyBorder="1" applyAlignment="1"/>
    <xf numFmtId="0" fontId="49" fillId="24" borderId="0" xfId="39" applyNumberFormat="1" applyFont="1" applyFill="1" applyAlignment="1"/>
    <xf numFmtId="0" fontId="43" fillId="24" borderId="21" xfId="39" applyNumberFormat="1" applyFont="1" applyFill="1" applyBorder="1" applyAlignment="1">
      <alignment horizontal="center"/>
    </xf>
    <xf numFmtId="0" fontId="49" fillId="24" borderId="21" xfId="39" applyNumberFormat="1" applyFont="1" applyFill="1" applyBorder="1" applyAlignment="1"/>
    <xf numFmtId="0" fontId="49" fillId="24" borderId="0" xfId="0" applyFont="1" applyFill="1" applyBorder="1" applyAlignment="1">
      <alignment horizontal="center"/>
    </xf>
    <xf numFmtId="0" fontId="49" fillId="24" borderId="0" xfId="39" applyNumberFormat="1" applyFont="1" applyFill="1" applyAlignment="1">
      <alignment vertical="center"/>
    </xf>
    <xf numFmtId="0" fontId="49" fillId="24" borderId="51" xfId="39" applyNumberFormat="1" applyFont="1" applyFill="1" applyBorder="1" applyAlignment="1">
      <alignment horizontal="left" vertical="center"/>
    </xf>
    <xf numFmtId="0" fontId="5" fillId="24" borderId="0" xfId="0" applyFont="1" applyFill="1" applyBorder="1"/>
    <xf numFmtId="0" fontId="5" fillId="24" borderId="0" xfId="0" applyFont="1" applyFill="1" applyBorder="1" applyAlignment="1">
      <alignment horizontal="center"/>
    </xf>
    <xf numFmtId="0" fontId="5" fillId="24" borderId="0" xfId="0" applyFont="1" applyFill="1" applyBorder="1" applyAlignment="1">
      <alignment horizontal="center" vertical="center"/>
    </xf>
    <xf numFmtId="0" fontId="5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Alignment="1"/>
    <xf numFmtId="0" fontId="5" fillId="24" borderId="0" xfId="39" applyNumberFormat="1" applyFont="1" applyFill="1" applyAlignment="1">
      <alignment horizontal="center" vertical="center"/>
    </xf>
    <xf numFmtId="0" fontId="5" fillId="24" borderId="0" xfId="39" applyNumberFormat="1" applyFont="1" applyFill="1" applyAlignment="1">
      <alignment horizontal="left" vertical="center"/>
    </xf>
    <xf numFmtId="0" fontId="5" fillId="24" borderId="0" xfId="0" quotePrefix="1" applyFont="1" applyFill="1" applyBorder="1" applyAlignment="1">
      <alignment horizontal="center" vertical="center"/>
    </xf>
    <xf numFmtId="0" fontId="6" fillId="24" borderId="0" xfId="0" applyFont="1" applyFill="1"/>
    <xf numFmtId="0" fontId="10" fillId="24" borderId="0" xfId="0" applyFont="1" applyFill="1" applyBorder="1"/>
    <xf numFmtId="0" fontId="40" fillId="24" borderId="0" xfId="38" applyFont="1" applyFill="1"/>
    <xf numFmtId="0" fontId="53" fillId="24" borderId="0" xfId="0" applyFont="1" applyFill="1"/>
    <xf numFmtId="0" fontId="55" fillId="24" borderId="0" xfId="0" applyFont="1" applyFill="1"/>
    <xf numFmtId="0" fontId="6" fillId="24" borderId="0" xfId="0" applyFont="1" applyFill="1" applyBorder="1"/>
    <xf numFmtId="0" fontId="55" fillId="24" borderId="0" xfId="0" applyFont="1" applyFill="1" applyAlignment="1">
      <alignment horizontal="right"/>
    </xf>
    <xf numFmtId="0" fontId="10" fillId="24" borderId="0" xfId="0" quotePrefix="1" applyFont="1" applyFill="1" applyBorder="1" applyAlignment="1">
      <alignment horizontal="left"/>
    </xf>
    <xf numFmtId="0" fontId="40" fillId="24" borderId="0" xfId="0" quotePrefix="1" applyFont="1" applyFill="1" applyBorder="1"/>
    <xf numFmtId="0" fontId="10" fillId="24" borderId="42" xfId="0" applyFont="1" applyFill="1" applyBorder="1" applyAlignment="1">
      <alignment horizontal="center" vertical="center" wrapText="1"/>
    </xf>
    <xf numFmtId="0" fontId="10" fillId="24" borderId="21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53" fillId="24" borderId="0" xfId="0" applyFont="1" applyFill="1" applyBorder="1"/>
    <xf numFmtId="0" fontId="10" fillId="24" borderId="0" xfId="38" applyFont="1" applyFill="1" applyBorder="1"/>
    <xf numFmtId="0" fontId="40" fillId="24" borderId="0" xfId="0" applyFont="1" applyFill="1" applyBorder="1" applyAlignment="1"/>
    <xf numFmtId="0" fontId="10" fillId="24" borderId="0" xfId="0" applyFont="1" applyFill="1" applyBorder="1" applyAlignment="1"/>
    <xf numFmtId="0" fontId="40" fillId="0" borderId="0" xfId="0" applyFont="1" applyFill="1" applyBorder="1"/>
    <xf numFmtId="0" fontId="53" fillId="24" borderId="0" xfId="39" applyNumberFormat="1" applyFont="1" applyFill="1" applyBorder="1" applyAlignment="1">
      <alignment horizontal="left"/>
    </xf>
    <xf numFmtId="0" fontId="40" fillId="24" borderId="42" xfId="0" applyFont="1" applyFill="1" applyBorder="1" applyAlignment="1">
      <alignment horizontal="center" vertical="center"/>
    </xf>
    <xf numFmtId="0" fontId="40" fillId="24" borderId="0" xfId="38" applyFont="1" applyFill="1" applyAlignment="1">
      <alignment horizontal="left" vertical="center" wrapText="1"/>
    </xf>
    <xf numFmtId="0" fontId="40" fillId="24" borderId="0" xfId="38" applyFont="1" applyFill="1" applyAlignment="1">
      <alignment horizontal="left" vertical="center" wrapText="1"/>
    </xf>
    <xf numFmtId="0" fontId="58" fillId="24" borderId="0" xfId="0" applyFont="1" applyFill="1" applyBorder="1"/>
    <xf numFmtId="0" fontId="40" fillId="24" borderId="21" xfId="0" applyFont="1" applyFill="1" applyBorder="1" applyAlignment="1">
      <alignment vertical="center" wrapText="1"/>
    </xf>
    <xf numFmtId="0" fontId="40" fillId="24" borderId="26" xfId="0" applyFont="1" applyFill="1" applyBorder="1" applyAlignment="1">
      <alignment vertical="center" wrapText="1"/>
    </xf>
    <xf numFmtId="0" fontId="10" fillId="24" borderId="0" xfId="38" applyFont="1" applyFill="1"/>
    <xf numFmtId="0" fontId="9" fillId="24" borderId="0" xfId="38" applyFont="1" applyFill="1"/>
    <xf numFmtId="0" fontId="9" fillId="24" borderId="0" xfId="38" applyFont="1" applyFill="1" applyBorder="1"/>
    <xf numFmtId="0" fontId="10" fillId="24" borderId="0" xfId="0" applyFont="1" applyFill="1" applyBorder="1" applyAlignment="1">
      <alignment horizontal="left"/>
    </xf>
    <xf numFmtId="0" fontId="10" fillId="24" borderId="0" xfId="38" applyFont="1" applyFill="1" applyBorder="1" applyAlignment="1"/>
    <xf numFmtId="0" fontId="10" fillId="24" borderId="0" xfId="38" applyFont="1" applyFill="1" applyAlignment="1">
      <alignment vertical="center" wrapText="1"/>
    </xf>
    <xf numFmtId="0" fontId="40" fillId="24" borderId="42" xfId="0" applyFont="1" applyFill="1" applyBorder="1" applyAlignment="1">
      <alignment horizontal="center" vertical="center"/>
    </xf>
    <xf numFmtId="0" fontId="40" fillId="24" borderId="0" xfId="38" applyFont="1" applyFill="1" applyAlignment="1">
      <alignment horizontal="left" vertical="center" wrapText="1"/>
    </xf>
    <xf numFmtId="0" fontId="40" fillId="24" borderId="26" xfId="0" applyFont="1" applyFill="1" applyBorder="1" applyAlignment="1">
      <alignment horizontal="center" vertical="center"/>
    </xf>
    <xf numFmtId="0" fontId="40" fillId="24" borderId="0" xfId="0" applyFont="1" applyFill="1" applyBorder="1" applyAlignment="1">
      <alignment horizontal="center" vertical="center"/>
    </xf>
    <xf numFmtId="0" fontId="9" fillId="24" borderId="22" xfId="0" applyNumberFormat="1" applyFont="1" applyFill="1" applyBorder="1" applyAlignment="1">
      <alignment horizontal="center" vertical="center"/>
    </xf>
    <xf numFmtId="0" fontId="9" fillId="24" borderId="28" xfId="0" quotePrefix="1" applyNumberFormat="1" applyFont="1" applyFill="1" applyBorder="1" applyAlignment="1">
      <alignment horizontal="center" vertical="center"/>
    </xf>
    <xf numFmtId="0" fontId="8" fillId="24" borderId="30" xfId="0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 vertical="center"/>
    </xf>
    <xf numFmtId="0" fontId="9" fillId="26" borderId="21" xfId="0" applyNumberFormat="1" applyFont="1" applyFill="1" applyBorder="1" applyAlignment="1">
      <alignment horizontal="center" vertical="center"/>
    </xf>
    <xf numFmtId="0" fontId="9" fillId="26" borderId="21" xfId="0" quotePrefix="1" applyNumberFormat="1" applyFont="1" applyFill="1" applyBorder="1" applyAlignment="1">
      <alignment horizontal="center" vertical="center"/>
    </xf>
    <xf numFmtId="0" fontId="9" fillId="24" borderId="48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16" fontId="9" fillId="24" borderId="21" xfId="0" applyNumberFormat="1" applyFont="1" applyFill="1" applyBorder="1" applyAlignment="1">
      <alignment horizontal="left"/>
    </xf>
    <xf numFmtId="0" fontId="59" fillId="24" borderId="48" xfId="0" applyFont="1" applyFill="1" applyBorder="1" applyAlignment="1">
      <alignment horizontal="center" vertical="center" textRotation="90" wrapText="1"/>
    </xf>
    <xf numFmtId="0" fontId="8" fillId="24" borderId="48" xfId="0" applyFont="1" applyFill="1" applyBorder="1" applyAlignment="1">
      <alignment horizontal="center" vertical="center" textRotation="90" wrapText="1"/>
    </xf>
    <xf numFmtId="0" fontId="8" fillId="24" borderId="42" xfId="0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left"/>
    </xf>
    <xf numFmtId="0" fontId="8" fillId="24" borderId="34" xfId="0" applyFont="1" applyFill="1" applyBorder="1" applyAlignment="1">
      <alignment horizontal="left" wrapText="1"/>
    </xf>
    <xf numFmtId="0" fontId="38" fillId="28" borderId="16" xfId="39" applyNumberFormat="1" applyFont="1" applyFill="1" applyBorder="1" applyAlignment="1">
      <alignment horizontal="center"/>
    </xf>
    <xf numFmtId="0" fontId="40" fillId="24" borderId="0" xfId="0" applyFont="1" applyFill="1"/>
    <xf numFmtId="0" fontId="40" fillId="24" borderId="0" xfId="0" applyFont="1" applyFill="1" applyBorder="1"/>
    <xf numFmtId="0" fontId="39" fillId="24" borderId="16" xfId="39" applyNumberFormat="1" applyFont="1" applyFill="1" applyBorder="1" applyAlignment="1">
      <alignment horizontal="center"/>
    </xf>
    <xf numFmtId="0" fontId="46" fillId="24" borderId="16" xfId="39" applyNumberFormat="1" applyFont="1" applyFill="1" applyBorder="1" applyAlignment="1">
      <alignment horizontal="center"/>
    </xf>
    <xf numFmtId="0" fontId="38" fillId="24" borderId="16" xfId="39" applyNumberFormat="1" applyFont="1" applyFill="1" applyBorder="1" applyAlignment="1">
      <alignment horizontal="center"/>
    </xf>
    <xf numFmtId="0" fontId="38" fillId="24" borderId="20" xfId="39" applyNumberFormat="1" applyFont="1" applyFill="1" applyBorder="1" applyAlignment="1">
      <alignment horizontal="center"/>
    </xf>
    <xf numFmtId="0" fontId="39" fillId="24" borderId="16" xfId="39" applyNumberFormat="1" applyFont="1" applyFill="1" applyBorder="1" applyAlignment="1">
      <alignment horizontal="center" vertical="center"/>
    </xf>
    <xf numFmtId="0" fontId="6" fillId="24" borderId="16" xfId="39" applyFont="1" applyFill="1" applyBorder="1" applyAlignment="1"/>
    <xf numFmtId="0" fontId="38" fillId="24" borderId="22" xfId="39" applyNumberFormat="1" applyFont="1" applyFill="1" applyBorder="1" applyAlignment="1">
      <alignment horizontal="center" vertical="center"/>
    </xf>
    <xf numFmtId="0" fontId="38" fillId="24" borderId="16" xfId="39" applyFont="1" applyFill="1" applyBorder="1" applyAlignment="1">
      <alignment horizontal="center"/>
    </xf>
    <xf numFmtId="0" fontId="38" fillId="24" borderId="16" xfId="39" quotePrefix="1" applyNumberFormat="1" applyFont="1" applyFill="1" applyBorder="1" applyAlignment="1">
      <alignment horizont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9" fillId="24" borderId="16" xfId="0" applyFont="1" applyFill="1" applyBorder="1" applyAlignment="1">
      <alignment horizontal="center" vertical="center"/>
    </xf>
    <xf numFmtId="0" fontId="9" fillId="24" borderId="43" xfId="0" quotePrefix="1" applyNumberFormat="1" applyFont="1" applyFill="1" applyBorder="1" applyAlignment="1">
      <alignment horizontal="center" vertical="center"/>
    </xf>
    <xf numFmtId="0" fontId="9" fillId="26" borderId="30" xfId="0" applyNumberFormat="1" applyFont="1" applyFill="1" applyBorder="1" applyAlignment="1">
      <alignment horizontal="center" vertical="center"/>
    </xf>
    <xf numFmtId="0" fontId="9" fillId="24" borderId="28" xfId="0" applyNumberFormat="1" applyFont="1" applyFill="1" applyBorder="1" applyAlignment="1">
      <alignment horizontal="center" vertical="center"/>
    </xf>
    <xf numFmtId="0" fontId="9" fillId="24" borderId="43" xfId="0" applyNumberFormat="1" applyFont="1" applyFill="1" applyBorder="1" applyAlignment="1">
      <alignment horizontal="center" vertical="center"/>
    </xf>
    <xf numFmtId="0" fontId="9" fillId="24" borderId="33" xfId="0" applyNumberFormat="1" applyFont="1" applyFill="1" applyBorder="1" applyAlignment="1">
      <alignment horizontal="center" vertical="center"/>
    </xf>
    <xf numFmtId="0" fontId="9" fillId="24" borderId="29" xfId="0" quotePrefix="1" applyFont="1" applyFill="1" applyBorder="1" applyAlignment="1">
      <alignment horizontal="center" vertical="center"/>
    </xf>
    <xf numFmtId="16" fontId="8" fillId="24" borderId="30" xfId="0" applyNumberFormat="1" applyFont="1" applyFill="1" applyBorder="1" applyAlignment="1">
      <alignment horizontal="left" vertical="center"/>
    </xf>
    <xf numFmtId="0" fontId="8" fillId="24" borderId="17" xfId="0" applyFont="1" applyFill="1" applyBorder="1" applyAlignment="1">
      <alignment horizontal="center" vertical="center"/>
    </xf>
    <xf numFmtId="0" fontId="9" fillId="26" borderId="30" xfId="0" quotePrefix="1" applyNumberFormat="1" applyFont="1" applyFill="1" applyBorder="1" applyAlignment="1">
      <alignment horizontal="center" vertical="center"/>
    </xf>
    <xf numFmtId="0" fontId="9" fillId="24" borderId="19" xfId="0" quotePrefix="1" applyNumberFormat="1" applyFont="1" applyFill="1" applyBorder="1" applyAlignment="1">
      <alignment horizontal="center" vertical="center"/>
    </xf>
    <xf numFmtId="0" fontId="9" fillId="24" borderId="16" xfId="0" applyNumberFormat="1" applyFont="1" applyFill="1" applyBorder="1" applyAlignment="1">
      <alignment horizontal="center" vertical="center"/>
    </xf>
    <xf numFmtId="0" fontId="9" fillId="24" borderId="20" xfId="0" quotePrefix="1" applyNumberFormat="1" applyFont="1" applyFill="1" applyBorder="1" applyAlignment="1">
      <alignment horizontal="center" vertical="center"/>
    </xf>
    <xf numFmtId="0" fontId="9" fillId="26" borderId="17" xfId="0" quotePrefix="1" applyNumberFormat="1" applyFont="1" applyFill="1" applyBorder="1" applyAlignment="1">
      <alignment horizontal="center" vertical="center"/>
    </xf>
    <xf numFmtId="0" fontId="9" fillId="24" borderId="34" xfId="0" applyNumberFormat="1" applyFont="1" applyFill="1" applyBorder="1" applyAlignment="1">
      <alignment horizontal="center" vertical="center"/>
    </xf>
    <xf numFmtId="0" fontId="9" fillId="24" borderId="31" xfId="0" applyNumberFormat="1" applyFont="1" applyFill="1" applyBorder="1" applyAlignment="1">
      <alignment horizontal="center" vertical="center"/>
    </xf>
    <xf numFmtId="0" fontId="9" fillId="24" borderId="38" xfId="0" applyNumberFormat="1" applyFont="1" applyFill="1" applyBorder="1" applyAlignment="1">
      <alignment horizontal="center" vertical="center"/>
    </xf>
    <xf numFmtId="0" fontId="9" fillId="24" borderId="20" xfId="0" applyNumberFormat="1" applyFont="1" applyFill="1" applyBorder="1" applyAlignment="1">
      <alignment horizontal="center" vertical="center"/>
    </xf>
    <xf numFmtId="0" fontId="9" fillId="26" borderId="17" xfId="0" applyNumberFormat="1" applyFont="1" applyFill="1" applyBorder="1" applyAlignment="1">
      <alignment horizontal="center" vertical="center"/>
    </xf>
    <xf numFmtId="16" fontId="9" fillId="24" borderId="29" xfId="0" quotePrefix="1" applyNumberFormat="1" applyFont="1" applyFill="1" applyBorder="1" applyAlignment="1">
      <alignment horizontal="center" vertical="center"/>
    </xf>
    <xf numFmtId="0" fontId="8" fillId="24" borderId="37" xfId="0" applyFont="1" applyFill="1" applyBorder="1" applyAlignment="1">
      <alignment horizontal="left" wrapText="1"/>
    </xf>
    <xf numFmtId="0" fontId="9" fillId="24" borderId="17" xfId="0" applyFont="1" applyFill="1" applyBorder="1" applyAlignment="1">
      <alignment horizontal="center" vertical="center"/>
    </xf>
    <xf numFmtId="0" fontId="9" fillId="24" borderId="32" xfId="0" applyFont="1" applyFill="1" applyBorder="1" applyAlignment="1">
      <alignment horizontal="center" vertical="center"/>
    </xf>
    <xf numFmtId="0" fontId="9" fillId="24" borderId="39" xfId="0" quotePrefix="1" applyNumberFormat="1" applyFont="1" applyFill="1" applyBorder="1" applyAlignment="1">
      <alignment horizontal="center" vertical="center"/>
    </xf>
    <xf numFmtId="0" fontId="9" fillId="24" borderId="19" xfId="0" applyNumberFormat="1" applyFont="1" applyFill="1" applyBorder="1" applyAlignment="1">
      <alignment horizontal="center" vertical="center"/>
    </xf>
    <xf numFmtId="0" fontId="9" fillId="24" borderId="40" xfId="0" quotePrefix="1" applyFont="1" applyFill="1" applyBorder="1" applyAlignment="1">
      <alignment horizontal="center" vertical="center"/>
    </xf>
    <xf numFmtId="0" fontId="9" fillId="24" borderId="17" xfId="0" quotePrefix="1" applyFont="1" applyFill="1" applyBorder="1" applyAlignment="1">
      <alignment horizontal="center" vertical="center"/>
    </xf>
    <xf numFmtId="0" fontId="9" fillId="24" borderId="40" xfId="0" applyNumberFormat="1" applyFont="1" applyFill="1" applyBorder="1" applyAlignment="1">
      <alignment horizontal="center" vertical="center"/>
    </xf>
    <xf numFmtId="0" fontId="8" fillId="24" borderId="17" xfId="0" applyFont="1" applyFill="1" applyBorder="1" applyAlignment="1">
      <alignment horizontal="center"/>
    </xf>
    <xf numFmtId="0" fontId="9" fillId="24" borderId="17" xfId="0" quotePrefix="1" applyFont="1" applyFill="1" applyBorder="1" applyAlignment="1">
      <alignment horizontal="center"/>
    </xf>
    <xf numFmtId="0" fontId="9" fillId="24" borderId="30" xfId="0" applyFont="1" applyFill="1" applyBorder="1" applyAlignment="1">
      <alignment horizontal="center" vertical="center"/>
    </xf>
    <xf numFmtId="0" fontId="8" fillId="24" borderId="19" xfId="0" applyFont="1" applyFill="1" applyBorder="1" applyAlignment="1">
      <alignment wrapText="1"/>
    </xf>
    <xf numFmtId="0" fontId="9" fillId="24" borderId="30" xfId="0" quotePrefix="1" applyFont="1" applyFill="1" applyBorder="1" applyAlignment="1">
      <alignment horizontal="center" vertical="center"/>
    </xf>
    <xf numFmtId="0" fontId="9" fillId="24" borderId="62" xfId="0" quotePrefix="1" applyFont="1" applyFill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69" xfId="0" applyFont="1" applyFill="1" applyBorder="1" applyAlignment="1">
      <alignment horizontal="center" vertical="center"/>
    </xf>
    <xf numFmtId="0" fontId="9" fillId="24" borderId="68" xfId="0" applyNumberFormat="1" applyFont="1" applyFill="1" applyBorder="1" applyAlignment="1">
      <alignment horizontal="center" vertical="center"/>
    </xf>
    <xf numFmtId="0" fontId="9" fillId="24" borderId="36" xfId="0" applyNumberFormat="1" applyFont="1" applyFill="1" applyBorder="1" applyAlignment="1">
      <alignment horizontal="center" vertical="center"/>
    </xf>
    <xf numFmtId="0" fontId="9" fillId="24" borderId="45" xfId="0" quotePrefix="1" applyNumberFormat="1" applyFont="1" applyFill="1" applyBorder="1" applyAlignment="1">
      <alignment horizontal="center" vertical="center"/>
    </xf>
    <xf numFmtId="0" fontId="9" fillId="26" borderId="61" xfId="0" quotePrefix="1" applyNumberFormat="1" applyFont="1" applyFill="1" applyBorder="1" applyAlignment="1">
      <alignment horizontal="center" vertical="center"/>
    </xf>
    <xf numFmtId="0" fontId="9" fillId="24" borderId="68" xfId="0" quotePrefix="1" applyNumberFormat="1" applyFont="1" applyFill="1" applyBorder="1" applyAlignment="1">
      <alignment horizontal="center" vertical="center"/>
    </xf>
    <xf numFmtId="0" fontId="9" fillId="24" borderId="45" xfId="0" applyNumberFormat="1" applyFont="1" applyFill="1" applyBorder="1" applyAlignment="1">
      <alignment horizontal="center" vertical="center"/>
    </xf>
    <xf numFmtId="0" fontId="9" fillId="26" borderId="61" xfId="0" applyNumberFormat="1" applyFont="1" applyFill="1" applyBorder="1" applyAlignment="1">
      <alignment horizontal="center" vertical="center"/>
    </xf>
    <xf numFmtId="0" fontId="9" fillId="24" borderId="46" xfId="0" applyNumberFormat="1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left"/>
    </xf>
    <xf numFmtId="0" fontId="8" fillId="24" borderId="21" xfId="0" applyFont="1" applyFill="1" applyBorder="1" applyAlignment="1">
      <alignment horizontal="center"/>
    </xf>
    <xf numFmtId="0" fontId="9" fillId="24" borderId="21" xfId="0" quotePrefix="1" applyFont="1" applyFill="1" applyBorder="1" applyAlignment="1">
      <alignment horizontal="center" vertical="center"/>
    </xf>
    <xf numFmtId="0" fontId="9" fillId="24" borderId="42" xfId="0" quotePrefix="1" applyFont="1" applyFill="1" applyBorder="1" applyAlignment="1">
      <alignment horizontal="center" vertical="center"/>
    </xf>
    <xf numFmtId="0" fontId="9" fillId="26" borderId="21" xfId="0" applyFont="1" applyFill="1" applyBorder="1" applyAlignment="1">
      <alignment horizontal="center"/>
    </xf>
    <xf numFmtId="0" fontId="9" fillId="26" borderId="21" xfId="0" applyFont="1" applyFill="1" applyBorder="1" applyAlignment="1">
      <alignment horizontal="center" vertical="center"/>
    </xf>
    <xf numFmtId="0" fontId="9" fillId="26" borderId="42" xfId="0" quotePrefix="1" applyFont="1" applyFill="1" applyBorder="1" applyAlignment="1">
      <alignment horizontal="center" vertical="center"/>
    </xf>
    <xf numFmtId="0" fontId="9" fillId="26" borderId="21" xfId="0" quotePrefix="1" applyFont="1" applyFill="1" applyBorder="1" applyAlignment="1">
      <alignment horizontal="center" vertical="center"/>
    </xf>
    <xf numFmtId="0" fontId="9" fillId="26" borderId="42" xfId="0" quotePrefix="1" applyFont="1" applyFill="1" applyBorder="1" applyAlignment="1">
      <alignment horizontal="center" vertical="center"/>
    </xf>
    <xf numFmtId="1" fontId="9" fillId="26" borderId="42" xfId="0" quotePrefix="1" applyNumberFormat="1" applyFont="1" applyFill="1" applyBorder="1" applyAlignment="1">
      <alignment horizontal="center" vertical="center"/>
    </xf>
    <xf numFmtId="0" fontId="9" fillId="26" borderId="35" xfId="0" quotePrefix="1" applyFont="1" applyFill="1" applyBorder="1" applyAlignment="1">
      <alignment horizontal="center" vertical="center"/>
    </xf>
    <xf numFmtId="0" fontId="9" fillId="24" borderId="52" xfId="0" quotePrefix="1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center" vertical="center"/>
    </xf>
    <xf numFmtId="0" fontId="9" fillId="26" borderId="48" xfId="0" applyFont="1" applyFill="1" applyBorder="1" applyAlignment="1">
      <alignment horizontal="center" vertical="center"/>
    </xf>
    <xf numFmtId="16" fontId="8" fillId="26" borderId="21" xfId="0" applyNumberFormat="1" applyFont="1" applyFill="1" applyBorder="1" applyAlignment="1">
      <alignment horizontal="left"/>
    </xf>
    <xf numFmtId="1" fontId="9" fillId="26" borderId="21" xfId="0" quotePrefix="1" applyNumberFormat="1" applyFont="1" applyFill="1" applyBorder="1" applyAlignment="1">
      <alignment horizontal="center" vertical="center"/>
    </xf>
    <xf numFmtId="0" fontId="8" fillId="24" borderId="0" xfId="0" applyFont="1" applyFill="1" applyBorder="1"/>
    <xf numFmtId="0" fontId="8" fillId="24" borderId="0" xfId="0" applyFont="1" applyFill="1"/>
    <xf numFmtId="16" fontId="8" fillId="24" borderId="3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16" fontId="9" fillId="24" borderId="21" xfId="0" applyNumberFormat="1" applyFont="1" applyFill="1" applyBorder="1" applyAlignment="1">
      <alignment horizontal="left" wrapText="1"/>
    </xf>
    <xf numFmtId="0" fontId="8" fillId="26" borderId="21" xfId="0" applyFont="1" applyFill="1" applyBorder="1" applyAlignment="1">
      <alignment horizontal="center" vertical="center" wrapText="1"/>
    </xf>
    <xf numFmtId="0" fontId="9" fillId="26" borderId="21" xfId="0" quotePrefix="1" applyFont="1" applyFill="1" applyBorder="1" applyAlignment="1">
      <alignment horizontal="center" vertical="center" wrapText="1"/>
    </xf>
    <xf numFmtId="0" fontId="9" fillId="26" borderId="21" xfId="0" applyFont="1" applyFill="1" applyBorder="1" applyAlignment="1">
      <alignment horizontal="center" vertical="center" wrapText="1"/>
    </xf>
    <xf numFmtId="0" fontId="9" fillId="26" borderId="48" xfId="0" applyFont="1" applyFill="1" applyBorder="1" applyAlignment="1">
      <alignment horizontal="center" vertical="center" wrapText="1"/>
    </xf>
    <xf numFmtId="0" fontId="9" fillId="26" borderId="21" xfId="0" applyNumberFormat="1" applyFont="1" applyFill="1" applyBorder="1" applyAlignment="1">
      <alignment horizontal="center" vertical="center" wrapText="1"/>
    </xf>
    <xf numFmtId="1" fontId="9" fillId="26" borderId="21" xfId="0" applyNumberFormat="1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8" fillId="24" borderId="42" xfId="0" quotePrefix="1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16" fontId="8" fillId="26" borderId="21" xfId="0" applyNumberFormat="1" applyFont="1" applyFill="1" applyBorder="1" applyAlignment="1">
      <alignment horizontal="left" wrapText="1"/>
    </xf>
    <xf numFmtId="0" fontId="9" fillId="26" borderId="67" xfId="0" applyFont="1" applyFill="1" applyBorder="1" applyAlignment="1">
      <alignment horizontal="left" wrapText="1"/>
    </xf>
    <xf numFmtId="0" fontId="9" fillId="26" borderId="42" xfId="0" applyFont="1" applyFill="1" applyBorder="1" applyAlignment="1">
      <alignment horizontal="center" vertical="center" wrapText="1"/>
    </xf>
    <xf numFmtId="0" fontId="9" fillId="26" borderId="21" xfId="0" quotePrefix="1" applyNumberFormat="1" applyFont="1" applyFill="1" applyBorder="1" applyAlignment="1">
      <alignment horizontal="center" vertical="center" wrapText="1"/>
    </xf>
    <xf numFmtId="1" fontId="9" fillId="26" borderId="21" xfId="0" quotePrefix="1" applyNumberFormat="1" applyFont="1" applyFill="1" applyBorder="1" applyAlignment="1">
      <alignment horizontal="center" vertical="center" wrapText="1"/>
    </xf>
    <xf numFmtId="0" fontId="9" fillId="24" borderId="21" xfId="0" quotePrefix="1" applyFont="1" applyFill="1" applyBorder="1" applyAlignment="1">
      <alignment horizontal="center" vertical="center" wrapText="1"/>
    </xf>
    <xf numFmtId="0" fontId="9" fillId="26" borderId="41" xfId="0" applyFont="1" applyFill="1" applyBorder="1" applyAlignment="1">
      <alignment horizontal="left" wrapText="1"/>
    </xf>
    <xf numFmtId="0" fontId="9" fillId="26" borderId="42" xfId="0" quotePrefix="1" applyFont="1" applyFill="1" applyBorder="1" applyAlignment="1">
      <alignment horizontal="center" vertical="center" wrapText="1"/>
    </xf>
    <xf numFmtId="0" fontId="8" fillId="24" borderId="17" xfId="0" applyFont="1" applyFill="1" applyBorder="1" applyAlignment="1">
      <alignment horizontal="center" vertical="center" wrapText="1"/>
    </xf>
    <xf numFmtId="0" fontId="9" fillId="24" borderId="17" xfId="0" quotePrefix="1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24" borderId="19" xfId="0" applyNumberFormat="1" applyFont="1" applyFill="1" applyBorder="1" applyAlignment="1">
      <alignment horizontal="center" vertical="center" wrapText="1"/>
    </xf>
    <xf numFmtId="0" fontId="9" fillId="24" borderId="16" xfId="0" applyNumberFormat="1" applyFont="1" applyFill="1" applyBorder="1" applyAlignment="1">
      <alignment horizontal="center" vertical="center" wrapText="1"/>
    </xf>
    <xf numFmtId="0" fontId="9" fillId="24" borderId="20" xfId="0" quotePrefix="1" applyNumberFormat="1" applyFont="1" applyFill="1" applyBorder="1" applyAlignment="1">
      <alignment horizontal="center" vertical="center" wrapText="1"/>
    </xf>
    <xf numFmtId="0" fontId="9" fillId="26" borderId="17" xfId="0" quotePrefix="1" applyNumberFormat="1" applyFont="1" applyFill="1" applyBorder="1" applyAlignment="1">
      <alignment horizontal="center" vertical="center" wrapText="1"/>
    </xf>
    <xf numFmtId="0" fontId="9" fillId="24" borderId="19" xfId="0" quotePrefix="1" applyNumberFormat="1" applyFont="1" applyFill="1" applyBorder="1" applyAlignment="1">
      <alignment horizontal="center" vertical="center" wrapText="1"/>
    </xf>
    <xf numFmtId="0" fontId="9" fillId="24" borderId="20" xfId="0" applyNumberFormat="1" applyFont="1" applyFill="1" applyBorder="1" applyAlignment="1">
      <alignment horizontal="center" vertical="center" wrapText="1"/>
    </xf>
    <xf numFmtId="0" fontId="9" fillId="26" borderId="17" xfId="0" applyNumberFormat="1" applyFont="1" applyFill="1" applyBorder="1" applyAlignment="1">
      <alignment horizontal="center" vertical="center" wrapText="1"/>
    </xf>
    <xf numFmtId="0" fontId="9" fillId="24" borderId="38" xfId="0" applyNumberFormat="1" applyFont="1" applyFill="1" applyBorder="1" applyAlignment="1">
      <alignment horizontal="center" vertical="center" wrapText="1"/>
    </xf>
    <xf numFmtId="0" fontId="9" fillId="24" borderId="40" xfId="0" applyNumberFormat="1" applyFont="1" applyFill="1" applyBorder="1" applyAlignment="1">
      <alignment horizontal="center" vertical="center" wrapText="1"/>
    </xf>
    <xf numFmtId="16" fontId="8" fillId="24" borderId="61" xfId="0" applyNumberFormat="1" applyFont="1" applyFill="1" applyBorder="1" applyAlignment="1">
      <alignment horizontal="left" vertical="top" wrapText="1"/>
    </xf>
    <xf numFmtId="0" fontId="9" fillId="24" borderId="40" xfId="0" quotePrefix="1" applyFont="1" applyFill="1" applyBorder="1" applyAlignment="1">
      <alignment horizontal="center" vertical="center" wrapText="1"/>
    </xf>
    <xf numFmtId="0" fontId="9" fillId="24" borderId="16" xfId="0" quotePrefix="1" applyNumberFormat="1" applyFont="1" applyFill="1" applyBorder="1" applyAlignment="1">
      <alignment horizontal="center" vertical="center" wrapText="1"/>
    </xf>
    <xf numFmtId="0" fontId="9" fillId="24" borderId="39" xfId="0" applyNumberFormat="1" applyFont="1" applyFill="1" applyBorder="1" applyAlignment="1">
      <alignment horizontal="center" vertical="center" wrapText="1"/>
    </xf>
    <xf numFmtId="0" fontId="9" fillId="24" borderId="38" xfId="0" quotePrefix="1" applyNumberFormat="1" applyFont="1" applyFill="1" applyBorder="1" applyAlignment="1">
      <alignment horizontal="center" vertical="center" wrapText="1"/>
    </xf>
    <xf numFmtId="0" fontId="9" fillId="24" borderId="30" xfId="0" quotePrefix="1" applyFont="1" applyFill="1" applyBorder="1" applyAlignment="1">
      <alignment horizontal="center" vertical="center" wrapText="1"/>
    </xf>
    <xf numFmtId="0" fontId="9" fillId="24" borderId="17" xfId="0" applyNumberFormat="1" applyFont="1" applyFill="1" applyBorder="1" applyAlignment="1">
      <alignment horizontal="center" vertical="center" wrapText="1"/>
    </xf>
    <xf numFmtId="0" fontId="8" fillId="24" borderId="49" xfId="0" applyFont="1" applyFill="1" applyBorder="1" applyAlignment="1">
      <alignment horizontal="center" vertical="center" textRotation="90" wrapText="1"/>
    </xf>
    <xf numFmtId="16" fontId="9" fillId="24" borderId="17" xfId="0" quotePrefix="1" applyNumberFormat="1" applyFont="1" applyFill="1" applyBorder="1" applyAlignment="1">
      <alignment horizontal="center" vertical="center"/>
    </xf>
    <xf numFmtId="0" fontId="9" fillId="24" borderId="17" xfId="0" applyNumberFormat="1" applyFont="1" applyFill="1" applyBorder="1" applyAlignment="1">
      <alignment horizontal="center" vertical="center"/>
    </xf>
    <xf numFmtId="0" fontId="9" fillId="24" borderId="33" xfId="0" quotePrefix="1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 vertical="center" wrapText="1"/>
    </xf>
    <xf numFmtId="0" fontId="9" fillId="24" borderId="23" xfId="0" applyFont="1" applyFill="1" applyBorder="1" applyAlignment="1">
      <alignment horizontal="center" vertical="center" wrapText="1"/>
    </xf>
    <xf numFmtId="1" fontId="59" fillId="26" borderId="30" xfId="0" quotePrefix="1" applyNumberFormat="1" applyFont="1" applyFill="1" applyBorder="1" applyAlignment="1">
      <alignment horizontal="center" vertical="center" wrapText="1"/>
    </xf>
    <xf numFmtId="0" fontId="9" fillId="24" borderId="33" xfId="0" applyFont="1" applyFill="1" applyBorder="1" applyAlignment="1">
      <alignment horizontal="center" vertical="center" wrapText="1"/>
    </xf>
    <xf numFmtId="0" fontId="9" fillId="26" borderId="30" xfId="0" quotePrefix="1" applyFont="1" applyFill="1" applyBorder="1" applyAlignment="1">
      <alignment horizontal="center" vertical="center" wrapText="1"/>
    </xf>
    <xf numFmtId="0" fontId="59" fillId="26" borderId="30" xfId="0" quotePrefix="1" applyFont="1" applyFill="1" applyBorder="1" applyAlignment="1">
      <alignment horizontal="center" vertical="center" wrapText="1"/>
    </xf>
    <xf numFmtId="0" fontId="9" fillId="24" borderId="23" xfId="0" quotePrefix="1" applyFont="1" applyFill="1" applyBorder="1" applyAlignment="1">
      <alignment horizontal="center" vertical="center" wrapText="1"/>
    </xf>
    <xf numFmtId="0" fontId="9" fillId="24" borderId="22" xfId="0" applyFont="1" applyFill="1" applyBorder="1" applyAlignment="1">
      <alignment horizontal="center" vertical="center" wrapText="1"/>
    </xf>
    <xf numFmtId="0" fontId="9" fillId="26" borderId="30" xfId="0" applyFont="1" applyFill="1" applyBorder="1" applyAlignment="1">
      <alignment horizontal="center" vertical="center" wrapText="1"/>
    </xf>
    <xf numFmtId="0" fontId="9" fillId="24" borderId="29" xfId="0" quotePrefix="1" applyFont="1" applyFill="1" applyBorder="1" applyAlignment="1">
      <alignment horizontal="center" vertical="center" wrapText="1"/>
    </xf>
    <xf numFmtId="0" fontId="8" fillId="24" borderId="17" xfId="0" quotePrefix="1" applyFont="1" applyFill="1" applyBorder="1" applyAlignment="1">
      <alignment horizontal="center" vertical="center" wrapText="1"/>
    </xf>
    <xf numFmtId="16" fontId="9" fillId="24" borderId="21" xfId="0" applyNumberFormat="1" applyFont="1" applyFill="1" applyBorder="1" applyAlignment="1"/>
    <xf numFmtId="0" fontId="9" fillId="24" borderId="0" xfId="0" applyFont="1" applyFill="1" applyBorder="1"/>
    <xf numFmtId="0" fontId="9" fillId="24" borderId="49" xfId="0" applyFont="1" applyFill="1" applyBorder="1" applyAlignment="1">
      <alignment horizontal="center" vertical="center"/>
    </xf>
    <xf numFmtId="16" fontId="8" fillId="24" borderId="30" xfId="0" applyNumberFormat="1" applyFont="1" applyFill="1" applyBorder="1" applyAlignment="1">
      <alignment horizontal="left"/>
    </xf>
    <xf numFmtId="0" fontId="8" fillId="24" borderId="30" xfId="0" applyFont="1" applyFill="1" applyBorder="1" applyAlignment="1">
      <alignment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16" fontId="8" fillId="24" borderId="17" xfId="0" applyNumberFormat="1" applyFont="1" applyFill="1" applyBorder="1" applyAlignment="1">
      <alignment horizontal="left"/>
    </xf>
    <xf numFmtId="0" fontId="8" fillId="24" borderId="17" xfId="0" applyFont="1" applyFill="1" applyBorder="1" applyAlignment="1">
      <alignment vertical="center" wrapText="1"/>
    </xf>
    <xf numFmtId="0" fontId="8" fillId="24" borderId="40" xfId="0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vertical="center"/>
    </xf>
    <xf numFmtId="0" fontId="9" fillId="24" borderId="37" xfId="0" applyFont="1" applyFill="1" applyBorder="1" applyAlignment="1">
      <alignment horizontal="center" vertical="center"/>
    </xf>
    <xf numFmtId="16" fontId="8" fillId="24" borderId="61" xfId="0" applyNumberFormat="1" applyFont="1" applyFill="1" applyBorder="1" applyAlignment="1">
      <alignment horizontal="left"/>
    </xf>
    <xf numFmtId="0" fontId="8" fillId="24" borderId="61" xfId="0" applyFont="1" applyFill="1" applyBorder="1" applyAlignment="1">
      <alignment vertical="center" wrapText="1"/>
    </xf>
    <xf numFmtId="0" fontId="8" fillId="24" borderId="36" xfId="0" applyFont="1" applyFill="1" applyBorder="1" applyAlignment="1">
      <alignment horizontal="center" vertical="center" wrapText="1"/>
    </xf>
    <xf numFmtId="0" fontId="9" fillId="24" borderId="62" xfId="0" applyFont="1" applyFill="1" applyBorder="1" applyAlignment="1">
      <alignment horizontal="center" vertical="center"/>
    </xf>
    <xf numFmtId="0" fontId="9" fillId="24" borderId="64" xfId="0" applyFont="1" applyFill="1" applyBorder="1" applyAlignment="1">
      <alignment horizontal="center" vertical="center"/>
    </xf>
    <xf numFmtId="0" fontId="9" fillId="24" borderId="61" xfId="0" quotePrefix="1" applyFont="1" applyFill="1" applyBorder="1" applyAlignment="1">
      <alignment horizontal="center" vertical="center"/>
    </xf>
    <xf numFmtId="0" fontId="9" fillId="26" borderId="26" xfId="0" applyFont="1" applyFill="1" applyBorder="1" applyAlignment="1">
      <alignment horizontal="center" vertical="center"/>
    </xf>
    <xf numFmtId="1" fontId="9" fillId="26" borderId="49" xfId="0" quotePrefix="1" applyNumberFormat="1" applyFont="1" applyFill="1" applyBorder="1" applyAlignment="1">
      <alignment horizontal="center" vertical="center"/>
    </xf>
    <xf numFmtId="0" fontId="9" fillId="26" borderId="49" xfId="0" quotePrefix="1" applyNumberFormat="1" applyFont="1" applyFill="1" applyBorder="1" applyAlignment="1">
      <alignment horizontal="center" vertical="center"/>
    </xf>
    <xf numFmtId="0" fontId="9" fillId="26" borderId="42" xfId="0" quotePrefix="1" applyNumberFormat="1" applyFont="1" applyFill="1" applyBorder="1" applyAlignment="1">
      <alignment horizontal="center" vertical="center"/>
    </xf>
    <xf numFmtId="0" fontId="9" fillId="24" borderId="0" xfId="0" applyFont="1" applyFill="1"/>
    <xf numFmtId="0" fontId="8" fillId="0" borderId="19" xfId="0" applyFont="1" applyFill="1" applyBorder="1"/>
    <xf numFmtId="0" fontId="8" fillId="0" borderId="17" xfId="0" applyFont="1" applyFill="1" applyBorder="1" applyAlignment="1">
      <alignment horizontal="center"/>
    </xf>
    <xf numFmtId="0" fontId="9" fillId="0" borderId="40" xfId="0" quotePrefix="1" applyFont="1" applyFill="1" applyBorder="1" applyAlignment="1">
      <alignment horizontal="center" vertical="center"/>
    </xf>
    <xf numFmtId="0" fontId="9" fillId="24" borderId="19" xfId="0" applyFont="1" applyFill="1" applyBorder="1" applyAlignment="1">
      <alignment horizontal="center" vertical="center"/>
    </xf>
    <xf numFmtId="0" fontId="9" fillId="24" borderId="39" xfId="0" applyFont="1" applyFill="1" applyBorder="1" applyAlignment="1">
      <alignment horizontal="center" vertical="center"/>
    </xf>
    <xf numFmtId="0" fontId="9" fillId="24" borderId="38" xfId="0" quotePrefix="1" applyFont="1" applyFill="1" applyBorder="1" applyAlignment="1">
      <alignment horizontal="center" vertical="center"/>
    </xf>
    <xf numFmtId="0" fontId="9" fillId="24" borderId="16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1" fontId="9" fillId="26" borderId="17" xfId="0" quotePrefix="1" applyNumberFormat="1" applyFont="1" applyFill="1" applyBorder="1" applyAlignment="1">
      <alignment horizontal="center" vertical="center"/>
    </xf>
    <xf numFmtId="0" fontId="9" fillId="26" borderId="17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9" fillId="26" borderId="17" xfId="0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/>
    </xf>
    <xf numFmtId="0" fontId="8" fillId="24" borderId="40" xfId="0" quotePrefix="1" applyFont="1" applyFill="1" applyBorder="1" applyAlignment="1">
      <alignment horizontal="center"/>
    </xf>
    <xf numFmtId="0" fontId="8" fillId="24" borderId="17" xfId="0" applyFont="1" applyFill="1" applyBorder="1"/>
    <xf numFmtId="0" fontId="8" fillId="0" borderId="28" xfId="0" applyFont="1" applyFill="1" applyBorder="1" applyAlignment="1">
      <alignment wrapText="1"/>
    </xf>
    <xf numFmtId="0" fontId="8" fillId="0" borderId="30" xfId="0" applyFont="1" applyFill="1" applyBorder="1" applyAlignment="1">
      <alignment horizontal="center" vertical="center"/>
    </xf>
    <xf numFmtId="0" fontId="8" fillId="26" borderId="21" xfId="0" applyFont="1" applyFill="1" applyBorder="1" applyAlignment="1">
      <alignment horizontal="center"/>
    </xf>
    <xf numFmtId="0" fontId="9" fillId="26" borderId="41" xfId="0" quotePrefix="1" applyFont="1" applyFill="1" applyBorder="1" applyAlignment="1">
      <alignment horizontal="center" vertical="center"/>
    </xf>
    <xf numFmtId="0" fontId="9" fillId="26" borderId="48" xfId="0" quotePrefix="1" applyFont="1" applyFill="1" applyBorder="1" applyAlignment="1">
      <alignment horizontal="center" vertical="center"/>
    </xf>
    <xf numFmtId="0" fontId="9" fillId="26" borderId="65" xfId="0" quotePrefix="1" applyFont="1" applyFill="1" applyBorder="1" applyAlignment="1">
      <alignment horizontal="center" vertical="center"/>
    </xf>
    <xf numFmtId="0" fontId="9" fillId="26" borderId="49" xfId="0" quotePrefix="1" applyFont="1" applyFill="1" applyBorder="1" applyAlignment="1">
      <alignment horizontal="center" vertical="center"/>
    </xf>
    <xf numFmtId="0" fontId="9" fillId="24" borderId="21" xfId="0" quotePrefix="1" applyFont="1" applyFill="1" applyBorder="1" applyAlignment="1">
      <alignment horizontal="center"/>
    </xf>
    <xf numFmtId="0" fontId="8" fillId="24" borderId="42" xfId="0" quotePrefix="1" applyFont="1" applyFill="1" applyBorder="1" applyAlignment="1">
      <alignment horizontal="center"/>
    </xf>
    <xf numFmtId="0" fontId="8" fillId="24" borderId="21" xfId="0" applyFont="1" applyFill="1" applyBorder="1"/>
    <xf numFmtId="0" fontId="9" fillId="0" borderId="42" xfId="0" applyFont="1" applyFill="1" applyBorder="1" applyAlignment="1">
      <alignment horizontal="center" vertical="center"/>
    </xf>
    <xf numFmtId="1" fontId="9" fillId="26" borderId="21" xfId="0" applyNumberFormat="1" applyFont="1" applyFill="1" applyBorder="1" applyAlignment="1">
      <alignment horizontal="center" vertical="center"/>
    </xf>
    <xf numFmtId="0" fontId="8" fillId="24" borderId="30" xfId="0" applyFont="1" applyFill="1" applyBorder="1" applyAlignment="1">
      <alignment horizontal="center" vertical="center" wrapText="1"/>
    </xf>
    <xf numFmtId="0" fontId="9" fillId="24" borderId="28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24" borderId="43" xfId="0" applyFont="1" applyFill="1" applyBorder="1" applyAlignment="1">
      <alignment horizontal="center" vertical="center"/>
    </xf>
    <xf numFmtId="0" fontId="9" fillId="26" borderId="30" xfId="0" applyFont="1" applyFill="1" applyBorder="1" applyAlignment="1">
      <alignment horizontal="center" vertical="center"/>
    </xf>
    <xf numFmtId="1" fontId="9" fillId="26" borderId="30" xfId="0" applyNumberFormat="1" applyFont="1" applyFill="1" applyBorder="1" applyAlignment="1">
      <alignment horizontal="center" vertical="center"/>
    </xf>
    <xf numFmtId="0" fontId="9" fillId="24" borderId="28" xfId="0" quotePrefix="1" applyFont="1" applyFill="1" applyBorder="1" applyAlignment="1">
      <alignment horizontal="center" vertical="center"/>
    </xf>
    <xf numFmtId="0" fontId="9" fillId="24" borderId="43" xfId="0" quotePrefix="1" applyFont="1" applyFill="1" applyBorder="1" applyAlignment="1">
      <alignment horizontal="center" vertical="center"/>
    </xf>
    <xf numFmtId="0" fontId="9" fillId="24" borderId="33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" fontId="9" fillId="26" borderId="17" xfId="0" applyNumberFormat="1" applyFont="1" applyFill="1" applyBorder="1" applyAlignment="1">
      <alignment horizontal="center" vertical="center"/>
    </xf>
    <xf numFmtId="0" fontId="9" fillId="24" borderId="3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26" borderId="61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0" fontId="9" fillId="24" borderId="62" xfId="0" applyNumberFormat="1" applyFont="1" applyFill="1" applyBorder="1" applyAlignment="1">
      <alignment horizontal="center" vertical="center"/>
    </xf>
    <xf numFmtId="0" fontId="9" fillId="24" borderId="61" xfId="0" applyNumberFormat="1" applyFont="1" applyFill="1" applyBorder="1" applyAlignment="1">
      <alignment horizontal="center" vertical="center"/>
    </xf>
    <xf numFmtId="0" fontId="9" fillId="26" borderId="41" xfId="0" applyFont="1" applyFill="1" applyBorder="1" applyAlignment="1">
      <alignment wrapText="1"/>
    </xf>
    <xf numFmtId="0" fontId="9" fillId="24" borderId="12" xfId="0" applyFont="1" applyFill="1" applyBorder="1" applyAlignment="1">
      <alignment horizontal="left"/>
    </xf>
    <xf numFmtId="0" fontId="8" fillId="24" borderId="12" xfId="0" applyFont="1" applyFill="1" applyBorder="1" applyAlignment="1">
      <alignment wrapText="1"/>
    </xf>
    <xf numFmtId="0" fontId="8" fillId="24" borderId="10" xfId="0" applyFont="1" applyFill="1" applyBorder="1" applyAlignment="1">
      <alignment horizontal="center"/>
    </xf>
    <xf numFmtId="0" fontId="9" fillId="24" borderId="10" xfId="0" quotePrefix="1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0" fontId="9" fillId="24" borderId="14" xfId="0" applyFont="1" applyFill="1" applyBorder="1" applyAlignment="1">
      <alignment horizontal="center" vertical="center"/>
    </xf>
    <xf numFmtId="0" fontId="9" fillId="24" borderId="15" xfId="0" quotePrefix="1" applyFont="1" applyFill="1" applyBorder="1" applyAlignment="1">
      <alignment horizontal="center" vertical="center"/>
    </xf>
    <xf numFmtId="0" fontId="9" fillId="26" borderId="50" xfId="0" applyNumberFormat="1" applyFont="1" applyFill="1" applyBorder="1" applyAlignment="1">
      <alignment horizontal="center" vertical="center"/>
    </xf>
    <xf numFmtId="1" fontId="9" fillId="26" borderId="10" xfId="0" applyNumberFormat="1" applyFont="1" applyFill="1" applyBorder="1" applyAlignment="1">
      <alignment horizontal="center" vertical="center"/>
    </xf>
    <xf numFmtId="0" fontId="9" fillId="26" borderId="10" xfId="0" applyFont="1" applyFill="1" applyBorder="1" applyAlignment="1">
      <alignment horizontal="center" vertical="center"/>
    </xf>
    <xf numFmtId="2" fontId="9" fillId="24" borderId="12" xfId="0" quotePrefix="1" applyNumberFormat="1" applyFont="1" applyFill="1" applyBorder="1" applyAlignment="1">
      <alignment horizontal="center" vertical="center"/>
    </xf>
    <xf numFmtId="2" fontId="9" fillId="24" borderId="10" xfId="0" quotePrefix="1" applyNumberFormat="1" applyFont="1" applyFill="1" applyBorder="1" applyAlignment="1">
      <alignment horizontal="center" vertical="center"/>
    </xf>
    <xf numFmtId="0" fontId="9" fillId="24" borderId="40" xfId="38" applyFont="1" applyFill="1" applyBorder="1" applyAlignment="1">
      <alignment wrapText="1"/>
    </xf>
    <xf numFmtId="0" fontId="9" fillId="24" borderId="39" xfId="0" quotePrefix="1" applyFont="1" applyFill="1" applyBorder="1" applyAlignment="1">
      <alignment horizontal="center" vertical="center"/>
    </xf>
    <xf numFmtId="0" fontId="9" fillId="26" borderId="37" xfId="0" quotePrefix="1" applyNumberFormat="1" applyFont="1" applyFill="1" applyBorder="1" applyAlignment="1">
      <alignment horizontal="center" vertical="center"/>
    </xf>
    <xf numFmtId="0" fontId="9" fillId="24" borderId="62" xfId="0" applyFont="1" applyFill="1" applyBorder="1" applyAlignment="1">
      <alignment horizontal="left" vertical="center"/>
    </xf>
    <xf numFmtId="0" fontId="9" fillId="24" borderId="62" xfId="0" applyFont="1" applyFill="1" applyBorder="1" applyAlignment="1">
      <alignment horizontal="left" wrapText="1"/>
    </xf>
    <xf numFmtId="0" fontId="9" fillId="24" borderId="46" xfId="0" quotePrefix="1" applyFont="1" applyFill="1" applyBorder="1" applyAlignment="1">
      <alignment horizontal="center" vertical="center"/>
    </xf>
    <xf numFmtId="0" fontId="9" fillId="24" borderId="47" xfId="0" quotePrefix="1" applyFont="1" applyFill="1" applyBorder="1" applyAlignment="1">
      <alignment horizontal="center" vertical="center"/>
    </xf>
    <xf numFmtId="0" fontId="9" fillId="26" borderId="64" xfId="0" quotePrefix="1" applyNumberFormat="1" applyFont="1" applyFill="1" applyBorder="1" applyAlignment="1">
      <alignment horizontal="center" vertical="center"/>
    </xf>
    <xf numFmtId="1" fontId="9" fillId="26" borderId="61" xfId="0" quotePrefix="1" applyNumberFormat="1" applyFont="1" applyFill="1" applyBorder="1" applyAlignment="1">
      <alignment horizontal="center" vertical="center"/>
    </xf>
    <xf numFmtId="0" fontId="9" fillId="26" borderId="61" xfId="0" quotePrefix="1" applyFont="1" applyFill="1" applyBorder="1" applyAlignment="1">
      <alignment horizontal="center" vertical="center"/>
    </xf>
    <xf numFmtId="0" fontId="8" fillId="24" borderId="21" xfId="38" applyFont="1" applyFill="1" applyBorder="1" applyAlignment="1">
      <alignment horizontal="center"/>
    </xf>
    <xf numFmtId="0" fontId="9" fillId="24" borderId="21" xfId="38" applyFont="1" applyFill="1" applyBorder="1" applyAlignment="1">
      <alignment horizontal="center" vertical="center"/>
    </xf>
    <xf numFmtId="1" fontId="9" fillId="24" borderId="48" xfId="38" applyNumberFormat="1" applyFont="1" applyFill="1" applyBorder="1" applyAlignment="1">
      <alignment horizontal="center" vertical="center"/>
    </xf>
    <xf numFmtId="1" fontId="9" fillId="24" borderId="21" xfId="38" applyNumberFormat="1" applyFont="1" applyFill="1" applyBorder="1" applyAlignment="1">
      <alignment horizontal="center" vertical="center"/>
    </xf>
    <xf numFmtId="0" fontId="9" fillId="24" borderId="67" xfId="0" quotePrefix="1" applyFont="1" applyFill="1" applyBorder="1" applyAlignment="1">
      <alignment horizontal="center" vertical="center"/>
    </xf>
    <xf numFmtId="0" fontId="9" fillId="24" borderId="65" xfId="0" applyFont="1" applyFill="1" applyBorder="1" applyAlignment="1">
      <alignment horizontal="center" vertical="center"/>
    </xf>
    <xf numFmtId="0" fontId="9" fillId="24" borderId="66" xfId="0" quotePrefix="1" applyFont="1" applyFill="1" applyBorder="1" applyAlignment="1">
      <alignment horizontal="center" vertical="center"/>
    </xf>
    <xf numFmtId="0" fontId="9" fillId="24" borderId="48" xfId="0" applyNumberFormat="1" applyFont="1" applyFill="1" applyBorder="1" applyAlignment="1" applyProtection="1">
      <alignment horizontal="center" vertical="center"/>
    </xf>
    <xf numFmtId="0" fontId="9" fillId="24" borderId="21" xfId="0" applyNumberFormat="1" applyFont="1" applyFill="1" applyBorder="1" applyAlignment="1" applyProtection="1">
      <alignment horizontal="center" vertical="center"/>
    </xf>
    <xf numFmtId="0" fontId="8" fillId="24" borderId="0" xfId="0" applyNumberFormat="1" applyFont="1" applyFill="1" applyBorder="1" applyAlignment="1" applyProtection="1">
      <alignment horizontal="center" vertical="center"/>
    </xf>
    <xf numFmtId="0" fontId="8" fillId="24" borderId="0" xfId="38" applyFont="1" applyFill="1" applyBorder="1"/>
    <xf numFmtId="0" fontId="8" fillId="25" borderId="21" xfId="38" applyFont="1" applyFill="1" applyBorder="1" applyAlignment="1">
      <alignment horizontal="center"/>
    </xf>
    <xf numFmtId="0" fontId="9" fillId="25" borderId="21" xfId="38" applyFont="1" applyFill="1" applyBorder="1" applyAlignment="1">
      <alignment horizontal="center" vertical="center"/>
    </xf>
    <xf numFmtId="1" fontId="9" fillId="25" borderId="21" xfId="38" applyNumberFormat="1" applyFont="1" applyFill="1" applyBorder="1" applyAlignment="1">
      <alignment horizontal="center" vertical="center"/>
    </xf>
    <xf numFmtId="1" fontId="9" fillId="25" borderId="49" xfId="0" quotePrefix="1" applyNumberFormat="1" applyFont="1" applyFill="1" applyBorder="1" applyAlignment="1">
      <alignment horizontal="center" vertical="center"/>
    </xf>
    <xf numFmtId="0" fontId="9" fillId="25" borderId="49" xfId="0" quotePrefix="1" applyNumberFormat="1" applyFont="1" applyFill="1" applyBorder="1" applyAlignment="1">
      <alignment horizontal="center" vertical="center"/>
    </xf>
    <xf numFmtId="0" fontId="9" fillId="25" borderId="48" xfId="0" applyNumberFormat="1" applyFont="1" applyFill="1" applyBorder="1" applyAlignment="1" applyProtection="1">
      <alignment horizontal="center" vertical="center"/>
    </xf>
    <xf numFmtId="0" fontId="9" fillId="25" borderId="21" xfId="0" applyNumberFormat="1" applyFont="1" applyFill="1" applyBorder="1" applyAlignment="1" applyProtection="1">
      <alignment horizontal="center" vertical="center"/>
    </xf>
    <xf numFmtId="0" fontId="8" fillId="24" borderId="44" xfId="38" applyFont="1" applyFill="1" applyBorder="1" applyAlignment="1">
      <alignment horizontal="left"/>
    </xf>
    <xf numFmtId="0" fontId="9" fillId="24" borderId="21" xfId="38" applyFont="1" applyFill="1" applyBorder="1"/>
    <xf numFmtId="0" fontId="8" fillId="24" borderId="53" xfId="38" applyFont="1" applyFill="1" applyBorder="1"/>
    <xf numFmtId="0" fontId="8" fillId="24" borderId="54" xfId="38" applyFont="1" applyFill="1" applyBorder="1"/>
    <xf numFmtId="0" fontId="8" fillId="24" borderId="55" xfId="38" applyFont="1" applyFill="1" applyBorder="1"/>
    <xf numFmtId="0" fontId="8" fillId="24" borderId="0" xfId="38" quotePrefix="1" applyFont="1" applyFill="1" applyBorder="1" applyAlignment="1">
      <alignment horizontal="left"/>
    </xf>
    <xf numFmtId="0" fontId="8" fillId="24" borderId="48" xfId="0" quotePrefix="1" applyFont="1" applyFill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65" xfId="0" applyFont="1" applyFill="1" applyBorder="1" applyAlignment="1">
      <alignment horizontal="center"/>
    </xf>
    <xf numFmtId="0" fontId="8" fillId="24" borderId="66" xfId="0" applyFont="1" applyFill="1" applyBorder="1" applyAlignment="1">
      <alignment horizontal="center"/>
    </xf>
    <xf numFmtId="0" fontId="8" fillId="24" borderId="67" xfId="0" applyFont="1" applyFill="1" applyBorder="1" applyAlignment="1">
      <alignment horizontal="center"/>
    </xf>
    <xf numFmtId="0" fontId="8" fillId="24" borderId="65" xfId="0" quotePrefix="1" applyFont="1" applyFill="1" applyBorder="1" applyAlignment="1">
      <alignment horizontal="center"/>
    </xf>
    <xf numFmtId="0" fontId="59" fillId="24" borderId="49" xfId="0" applyNumberFormat="1" applyFont="1" applyFill="1" applyBorder="1" applyAlignment="1">
      <alignment horizontal="center"/>
    </xf>
    <xf numFmtId="1" fontId="59" fillId="24" borderId="49" xfId="0" applyNumberFormat="1" applyFont="1" applyFill="1" applyBorder="1" applyAlignment="1">
      <alignment horizontal="center"/>
    </xf>
    <xf numFmtId="0" fontId="59" fillId="24" borderId="49" xfId="0" applyFont="1" applyFill="1" applyBorder="1" applyAlignment="1">
      <alignment horizontal="center"/>
    </xf>
    <xf numFmtId="0" fontId="8" fillId="24" borderId="49" xfId="0" applyFont="1" applyFill="1" applyBorder="1" applyAlignment="1">
      <alignment horizontal="center"/>
    </xf>
    <xf numFmtId="2" fontId="8" fillId="24" borderId="42" xfId="0" quotePrefix="1" applyNumberFormat="1" applyFont="1" applyFill="1" applyBorder="1" applyAlignment="1">
      <alignment horizontal="center"/>
    </xf>
    <xf numFmtId="0" fontId="8" fillId="24" borderId="31" xfId="0" applyFont="1" applyFill="1" applyBorder="1"/>
    <xf numFmtId="0" fontId="9" fillId="24" borderId="33" xfId="0" quotePrefix="1" applyFont="1" applyFill="1" applyBorder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1" fontId="9" fillId="26" borderId="30" xfId="0" quotePrefix="1" applyNumberFormat="1" applyFont="1" applyFill="1" applyBorder="1" applyAlignment="1">
      <alignment horizontal="center" vertical="center"/>
    </xf>
    <xf numFmtId="0" fontId="9" fillId="26" borderId="30" xfId="0" quotePrefix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8" fillId="27" borderId="21" xfId="0" applyFont="1" applyFill="1" applyBorder="1" applyAlignment="1">
      <alignment horizontal="center"/>
    </xf>
    <xf numFmtId="0" fontId="9" fillId="27" borderId="42" xfId="0" quotePrefix="1" applyFont="1" applyFill="1" applyBorder="1" applyAlignment="1">
      <alignment horizontal="center" vertical="center"/>
    </xf>
    <xf numFmtId="0" fontId="9" fillId="27" borderId="21" xfId="0" applyFont="1" applyFill="1" applyBorder="1" applyAlignment="1">
      <alignment horizontal="center" vertical="center"/>
    </xf>
    <xf numFmtId="0" fontId="9" fillId="27" borderId="48" xfId="0" applyFont="1" applyFill="1" applyBorder="1" applyAlignment="1">
      <alignment horizontal="center" vertical="center"/>
    </xf>
    <xf numFmtId="0" fontId="9" fillId="27" borderId="21" xfId="0" quotePrefix="1" applyNumberFormat="1" applyFont="1" applyFill="1" applyBorder="1" applyAlignment="1">
      <alignment horizontal="center" vertical="center"/>
    </xf>
    <xf numFmtId="1" fontId="9" fillId="27" borderId="21" xfId="0" quotePrefix="1" applyNumberFormat="1" applyFont="1" applyFill="1" applyBorder="1" applyAlignment="1">
      <alignment horizontal="center" vertical="center"/>
    </xf>
    <xf numFmtId="0" fontId="9" fillId="27" borderId="21" xfId="0" quotePrefix="1" applyFont="1" applyFill="1" applyBorder="1" applyAlignment="1">
      <alignment horizontal="center" vertical="center"/>
    </xf>
    <xf numFmtId="0" fontId="8" fillId="27" borderId="0" xfId="0" applyFont="1" applyFill="1"/>
    <xf numFmtId="0" fontId="9" fillId="26" borderId="48" xfId="0" applyFont="1" applyFill="1" applyBorder="1" applyAlignment="1">
      <alignment horizontal="left" wrapText="1"/>
    </xf>
    <xf numFmtId="16" fontId="8" fillId="24" borderId="10" xfId="0" applyNumberFormat="1" applyFont="1" applyFill="1" applyBorder="1" applyAlignment="1">
      <alignment vertical="center"/>
    </xf>
    <xf numFmtId="16" fontId="8" fillId="24" borderId="17" xfId="0" applyNumberFormat="1" applyFont="1" applyFill="1" applyBorder="1" applyAlignment="1">
      <alignment vertical="center"/>
    </xf>
    <xf numFmtId="16" fontId="8" fillId="24" borderId="76" xfId="0" applyNumberFormat="1" applyFont="1" applyFill="1" applyBorder="1" applyAlignment="1">
      <alignment vertical="center"/>
    </xf>
    <xf numFmtId="16" fontId="8" fillId="24" borderId="10" xfId="0" applyNumberFormat="1" applyFont="1" applyFill="1" applyBorder="1" applyAlignment="1">
      <alignment horizontal="left" vertical="top" wrapText="1"/>
    </xf>
    <xf numFmtId="16" fontId="8" fillId="27" borderId="58" xfId="0" applyNumberFormat="1" applyFont="1" applyFill="1" applyBorder="1" applyAlignment="1">
      <alignment horizontal="left"/>
    </xf>
    <xf numFmtId="0" fontId="40" fillId="24" borderId="0" xfId="0" applyFont="1" applyFill="1" applyBorder="1" applyAlignment="1">
      <alignment horizontal="left" vertical="center" wrapText="1"/>
    </xf>
    <xf numFmtId="165" fontId="9" fillId="24" borderId="39" xfId="0" applyNumberFormat="1" applyFont="1" applyFill="1" applyBorder="1" applyAlignment="1">
      <alignment horizontal="center" vertical="center" wrapText="1"/>
    </xf>
    <xf numFmtId="0" fontId="9" fillId="24" borderId="28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9" fillId="24" borderId="43" xfId="0" quotePrefix="1" applyFont="1" applyFill="1" applyBorder="1" applyAlignment="1">
      <alignment horizontal="center" vertical="center" wrapText="1"/>
    </xf>
    <xf numFmtId="0" fontId="8" fillId="24" borderId="29" xfId="0" quotePrefix="1" applyFont="1" applyFill="1" applyBorder="1" applyAlignment="1">
      <alignment horizontal="center" vertical="center" wrapText="1"/>
    </xf>
    <xf numFmtId="0" fontId="8" fillId="24" borderId="37" xfId="0" applyFont="1" applyFill="1" applyBorder="1" applyAlignment="1">
      <alignment wrapText="1"/>
    </xf>
    <xf numFmtId="16" fontId="8" fillId="26" borderId="58" xfId="0" applyNumberFormat="1" applyFont="1" applyFill="1" applyBorder="1" applyAlignment="1">
      <alignment horizontal="left" wrapText="1"/>
    </xf>
    <xf numFmtId="16" fontId="9" fillId="24" borderId="26" xfId="0" applyNumberFormat="1" applyFont="1" applyFill="1" applyBorder="1" applyAlignment="1"/>
    <xf numFmtId="16" fontId="8" fillId="24" borderId="17" xfId="0" applyNumberFormat="1" applyFont="1" applyFill="1" applyBorder="1" applyAlignment="1">
      <alignment horizontal="left" vertical="top" wrapText="1"/>
    </xf>
    <xf numFmtId="16" fontId="8" fillId="24" borderId="76" xfId="0" applyNumberFormat="1" applyFont="1" applyFill="1" applyBorder="1" applyAlignment="1">
      <alignment horizontal="left" vertical="top" wrapText="1"/>
    </xf>
    <xf numFmtId="0" fontId="4" fillId="24" borderId="0" xfId="39" applyNumberFormat="1" applyFont="1" applyFill="1" applyBorder="1" applyAlignment="1"/>
    <xf numFmtId="16" fontId="8" fillId="24" borderId="17" xfId="0" applyNumberFormat="1" applyFont="1" applyFill="1" applyBorder="1" applyAlignment="1">
      <alignment horizontal="left" vertic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9" fillId="24" borderId="30" xfId="0" quotePrefix="1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 vertical="center" wrapText="1"/>
    </xf>
    <xf numFmtId="16" fontId="8" fillId="24" borderId="77" xfId="0" applyNumberFormat="1" applyFont="1" applyFill="1" applyBorder="1" applyAlignment="1">
      <alignment horizontal="left" vertical="center"/>
    </xf>
    <xf numFmtId="0" fontId="60" fillId="0" borderId="37" xfId="0" applyFont="1" applyFill="1" applyBorder="1" applyAlignment="1">
      <alignment horizontal="center" vertical="center" wrapText="1"/>
    </xf>
    <xf numFmtId="0" fontId="60" fillId="0" borderId="30" xfId="0" applyFont="1" applyFill="1" applyBorder="1" applyAlignment="1">
      <alignment horizontal="center" vertical="center" wrapText="1"/>
    </xf>
    <xf numFmtId="0" fontId="60" fillId="0" borderId="40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/>
    </xf>
    <xf numFmtId="16" fontId="8" fillId="24" borderId="29" xfId="0" applyNumberFormat="1" applyFont="1" applyFill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16" fontId="8" fillId="24" borderId="40" xfId="0" applyNumberFormat="1" applyFont="1" applyFill="1" applyBorder="1" applyAlignment="1">
      <alignment horizontal="left" vertical="center"/>
    </xf>
    <xf numFmtId="0" fontId="40" fillId="24" borderId="16" xfId="0" applyFont="1" applyFill="1" applyBorder="1"/>
    <xf numFmtId="0" fontId="60" fillId="24" borderId="16" xfId="0" applyFont="1" applyFill="1" applyBorder="1"/>
    <xf numFmtId="0" fontId="43" fillId="24" borderId="0" xfId="39" applyNumberFormat="1" applyFont="1" applyFill="1" applyBorder="1" applyAlignment="1">
      <alignment horizontal="left"/>
    </xf>
    <xf numFmtId="16" fontId="40" fillId="24" borderId="16" xfId="0" applyNumberFormat="1" applyFont="1" applyFill="1" applyBorder="1" applyAlignment="1">
      <alignment horizontal="left"/>
    </xf>
    <xf numFmtId="0" fontId="53" fillId="0" borderId="16" xfId="0" applyFont="1" applyFill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/>
    </xf>
    <xf numFmtId="0" fontId="53" fillId="30" borderId="16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center"/>
    </xf>
    <xf numFmtId="0" fontId="40" fillId="24" borderId="16" xfId="0" quotePrefix="1" applyFont="1" applyFill="1" applyBorder="1" applyAlignment="1">
      <alignment horizontal="center"/>
    </xf>
    <xf numFmtId="0" fontId="40" fillId="27" borderId="16" xfId="0" quotePrefix="1" applyFont="1" applyFill="1" applyBorder="1" applyAlignment="1">
      <alignment horizontal="center"/>
    </xf>
    <xf numFmtId="16" fontId="40" fillId="24" borderId="22" xfId="0" applyNumberFormat="1" applyFont="1" applyFill="1" applyBorder="1" applyAlignment="1">
      <alignment horizontal="left"/>
    </xf>
    <xf numFmtId="0" fontId="60" fillId="0" borderId="29" xfId="0" applyFont="1" applyFill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wrapText="1"/>
    </xf>
    <xf numFmtId="0" fontId="53" fillId="30" borderId="22" xfId="0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30" borderId="30" xfId="0" applyFont="1" applyFill="1" applyBorder="1" applyAlignment="1">
      <alignment horizontal="center" vertical="center"/>
    </xf>
    <xf numFmtId="0" fontId="40" fillId="24" borderId="22" xfId="0" quotePrefix="1" applyFont="1" applyFill="1" applyBorder="1" applyAlignment="1">
      <alignment horizontal="center"/>
    </xf>
    <xf numFmtId="0" fontId="40" fillId="27" borderId="22" xfId="0" quotePrefix="1" applyFont="1" applyFill="1" applyBorder="1" applyAlignment="1">
      <alignment horizontal="center"/>
    </xf>
    <xf numFmtId="0" fontId="40" fillId="24" borderId="22" xfId="0" applyFont="1" applyFill="1" applyBorder="1" applyAlignment="1">
      <alignment horizontal="center"/>
    </xf>
    <xf numFmtId="16" fontId="40" fillId="24" borderId="17" xfId="0" applyNumberFormat="1" applyFont="1" applyFill="1" applyBorder="1" applyAlignment="1">
      <alignment horizontal="left"/>
    </xf>
    <xf numFmtId="0" fontId="53" fillId="0" borderId="17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30" borderId="17" xfId="0" applyFont="1" applyFill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40" fillId="24" borderId="33" xfId="0" applyFont="1" applyFill="1" applyBorder="1" applyAlignment="1">
      <alignment horizontal="center"/>
    </xf>
    <xf numFmtId="0" fontId="40" fillId="24" borderId="28" xfId="0" applyNumberFormat="1" applyFont="1" applyFill="1" applyBorder="1" applyAlignment="1">
      <alignment horizontal="center"/>
    </xf>
    <xf numFmtId="0" fontId="40" fillId="24" borderId="34" xfId="0" applyNumberFormat="1" applyFont="1" applyFill="1" applyBorder="1" applyAlignment="1">
      <alignment horizontal="center"/>
    </xf>
    <xf numFmtId="0" fontId="61" fillId="27" borderId="30" xfId="0" applyNumberFormat="1" applyFont="1" applyFill="1" applyBorder="1" applyAlignment="1">
      <alignment horizontal="center"/>
    </xf>
    <xf numFmtId="0" fontId="40" fillId="24" borderId="31" xfId="0" applyNumberFormat="1" applyFont="1" applyFill="1" applyBorder="1" applyAlignment="1">
      <alignment horizontal="center"/>
    </xf>
    <xf numFmtId="0" fontId="40" fillId="27" borderId="30" xfId="0" applyNumberFormat="1" applyFont="1" applyFill="1" applyBorder="1" applyAlignment="1">
      <alignment horizontal="center"/>
    </xf>
    <xf numFmtId="0" fontId="40" fillId="24" borderId="38" xfId="0" applyNumberFormat="1" applyFont="1" applyFill="1" applyBorder="1" applyAlignment="1">
      <alignment horizontal="center"/>
    </xf>
    <xf numFmtId="0" fontId="40" fillId="24" borderId="20" xfId="0" applyFont="1" applyFill="1" applyBorder="1" applyAlignment="1">
      <alignment horizontal="center"/>
    </xf>
    <xf numFmtId="0" fontId="40" fillId="27" borderId="17" xfId="0" applyFont="1" applyFill="1" applyBorder="1" applyAlignment="1">
      <alignment horizontal="center"/>
    </xf>
    <xf numFmtId="0" fontId="40" fillId="24" borderId="38" xfId="0" applyFont="1" applyFill="1" applyBorder="1" applyAlignment="1">
      <alignment horizontal="center"/>
    </xf>
    <xf numFmtId="0" fontId="40" fillId="24" borderId="28" xfId="0" applyFont="1" applyFill="1" applyBorder="1" applyAlignment="1">
      <alignment horizontal="center"/>
    </xf>
    <xf numFmtId="0" fontId="40" fillId="24" borderId="31" xfId="0" applyFont="1" applyFill="1" applyBorder="1" applyAlignment="1">
      <alignment horizontal="center"/>
    </xf>
    <xf numFmtId="0" fontId="40" fillId="24" borderId="30" xfId="0" applyFont="1" applyFill="1" applyBorder="1" applyAlignment="1">
      <alignment horizontal="center"/>
    </xf>
    <xf numFmtId="0" fontId="40" fillId="24" borderId="30" xfId="0" quotePrefix="1" applyFont="1" applyFill="1" applyBorder="1" applyAlignment="1">
      <alignment horizontal="center"/>
    </xf>
    <xf numFmtId="16" fontId="40" fillId="24" borderId="29" xfId="0" quotePrefix="1" applyNumberFormat="1" applyFont="1" applyFill="1" applyBorder="1" applyAlignment="1">
      <alignment horizontal="center"/>
    </xf>
    <xf numFmtId="16" fontId="40" fillId="24" borderId="40" xfId="0" quotePrefix="1" applyNumberFormat="1" applyFont="1" applyFill="1" applyBorder="1" applyAlignment="1">
      <alignment horizontal="center"/>
    </xf>
    <xf numFmtId="16" fontId="40" fillId="24" borderId="17" xfId="0" quotePrefix="1" applyNumberFormat="1" applyFont="1" applyFill="1" applyBorder="1" applyAlignment="1">
      <alignment horizontal="center"/>
    </xf>
    <xf numFmtId="0" fontId="53" fillId="0" borderId="29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/>
    </xf>
    <xf numFmtId="0" fontId="53" fillId="0" borderId="33" xfId="0" applyFont="1" applyBorder="1" applyAlignment="1">
      <alignment horizontal="center" vertical="center"/>
    </xf>
    <xf numFmtId="0" fontId="40" fillId="31" borderId="16" xfId="0" applyFont="1" applyFill="1" applyBorder="1"/>
    <xf numFmtId="0" fontId="40" fillId="24" borderId="22" xfId="0" applyFont="1" applyFill="1" applyBorder="1"/>
    <xf numFmtId="0" fontId="53" fillId="27" borderId="22" xfId="0" applyFont="1" applyFill="1" applyBorder="1" applyAlignment="1">
      <alignment horizontal="center" vertical="center"/>
    </xf>
    <xf numFmtId="0" fontId="40" fillId="27" borderId="16" xfId="0" applyFont="1" applyFill="1" applyBorder="1"/>
    <xf numFmtId="0" fontId="40" fillId="24" borderId="17" xfId="0" applyFont="1" applyFill="1" applyBorder="1" applyAlignment="1">
      <alignment horizontal="center"/>
    </xf>
    <xf numFmtId="0" fontId="40" fillId="24" borderId="19" xfId="0" applyFont="1" applyFill="1" applyBorder="1" applyAlignment="1">
      <alignment horizontal="center"/>
    </xf>
    <xf numFmtId="0" fontId="40" fillId="24" borderId="40" xfId="0" applyFont="1" applyFill="1" applyBorder="1" applyAlignment="1">
      <alignment horizontal="center"/>
    </xf>
    <xf numFmtId="0" fontId="40" fillId="24" borderId="17" xfId="0" applyFont="1" applyFill="1" applyBorder="1"/>
    <xf numFmtId="0" fontId="29" fillId="24" borderId="0" xfId="47" applyNumberFormat="1" applyFont="1" applyFill="1" applyBorder="1" applyAlignment="1"/>
    <xf numFmtId="0" fontId="29" fillId="24" borderId="0" xfId="47" applyNumberFormat="1" applyFont="1" applyFill="1" applyBorder="1" applyAlignment="1">
      <alignment vertical="center"/>
    </xf>
    <xf numFmtId="0" fontId="31" fillId="24" borderId="0" xfId="47" applyNumberFormat="1" applyFont="1" applyFill="1" applyBorder="1" applyAlignment="1">
      <alignment horizontal="center" vertical="center" wrapText="1"/>
    </xf>
    <xf numFmtId="0" fontId="28" fillId="24" borderId="0" xfId="47" applyFill="1" applyAlignment="1">
      <alignment horizontal="center" vertical="center" wrapText="1"/>
    </xf>
    <xf numFmtId="0" fontId="36" fillId="24" borderId="0" xfId="47" applyNumberFormat="1" applyFont="1" applyFill="1" applyBorder="1" applyAlignment="1" applyProtection="1">
      <alignment horizontal="left"/>
    </xf>
    <xf numFmtId="0" fontId="7" fillId="24" borderId="0" xfId="47" applyFont="1" applyFill="1" applyAlignment="1">
      <alignment horizontal="center" vertical="center" wrapText="1"/>
    </xf>
    <xf numFmtId="0" fontId="28" fillId="24" borderId="0" xfId="47" applyNumberFormat="1" applyFill="1" applyAlignment="1"/>
    <xf numFmtId="0" fontId="30" fillId="24" borderId="0" xfId="47" applyNumberFormat="1" applyFont="1" applyFill="1" applyBorder="1" applyAlignment="1"/>
    <xf numFmtId="0" fontId="28" fillId="24" borderId="0" xfId="47" applyFill="1" applyAlignment="1"/>
    <xf numFmtId="0" fontId="3" fillId="24" borderId="31" xfId="47" applyNumberFormat="1" applyFont="1" applyFill="1" applyBorder="1" applyAlignment="1" applyProtection="1">
      <alignment vertical="top"/>
    </xf>
    <xf numFmtId="0" fontId="51" fillId="24" borderId="31" xfId="47" applyNumberFormat="1" applyFont="1" applyFill="1" applyBorder="1" applyAlignment="1" applyProtection="1">
      <alignment horizontal="center"/>
    </xf>
    <xf numFmtId="0" fontId="51" fillId="24" borderId="31" xfId="47" applyNumberFormat="1" applyFont="1" applyFill="1" applyBorder="1" applyAlignment="1" applyProtection="1">
      <alignment vertical="top"/>
    </xf>
    <xf numFmtId="0" fontId="28" fillId="24" borderId="31" xfId="47" applyNumberFormat="1" applyFont="1" applyFill="1" applyBorder="1" applyAlignment="1" applyProtection="1">
      <alignment vertical="top"/>
    </xf>
    <xf numFmtId="0" fontId="28" fillId="24" borderId="0" xfId="47" applyNumberFormat="1" applyFont="1" applyFill="1" applyBorder="1" applyAlignment="1" applyProtection="1">
      <alignment vertical="top"/>
    </xf>
    <xf numFmtId="0" fontId="43" fillId="24" borderId="0" xfId="47" applyNumberFormat="1" applyFont="1" applyFill="1" applyBorder="1" applyAlignment="1">
      <alignment horizontal="right"/>
    </xf>
    <xf numFmtId="0" fontId="48" fillId="24" borderId="0" xfId="47" applyNumberFormat="1" applyFont="1" applyFill="1" applyBorder="1" applyAlignment="1" applyProtection="1">
      <alignment horizontal="right" vertical="top"/>
    </xf>
    <xf numFmtId="0" fontId="43" fillId="24" borderId="0" xfId="47" applyNumberFormat="1" applyFont="1" applyFill="1" applyBorder="1" applyAlignment="1" applyProtection="1">
      <alignment horizontal="right"/>
    </xf>
    <xf numFmtId="0" fontId="49" fillId="24" borderId="0" xfId="47" applyNumberFormat="1" applyFont="1" applyFill="1" applyBorder="1" applyAlignment="1" applyProtection="1">
      <alignment horizontal="right" vertical="top"/>
    </xf>
    <xf numFmtId="0" fontId="48" fillId="24" borderId="0" xfId="47" applyNumberFormat="1" applyFont="1" applyFill="1" applyBorder="1" applyAlignment="1" applyProtection="1">
      <alignment horizontal="right"/>
    </xf>
    <xf numFmtId="0" fontId="28" fillId="24" borderId="32" xfId="47" applyNumberFormat="1" applyFont="1" applyFill="1" applyBorder="1" applyAlignment="1" applyProtection="1">
      <alignment vertical="top"/>
    </xf>
    <xf numFmtId="0" fontId="51" fillId="24" borderId="31" xfId="47" applyNumberFormat="1" applyFont="1" applyFill="1" applyBorder="1" applyAlignment="1" applyProtection="1">
      <alignment horizontal="left"/>
    </xf>
    <xf numFmtId="0" fontId="3" fillId="24" borderId="32" xfId="47" applyNumberFormat="1" applyFont="1" applyFill="1" applyBorder="1" applyAlignment="1" applyProtection="1">
      <alignment horizontal="left"/>
    </xf>
    <xf numFmtId="0" fontId="51" fillId="24" borderId="32" xfId="47" applyNumberFormat="1" applyFont="1" applyFill="1" applyBorder="1" applyAlignment="1" applyProtection="1">
      <alignment vertical="top"/>
    </xf>
    <xf numFmtId="0" fontId="3" fillId="0" borderId="32" xfId="47" applyNumberFormat="1" applyFont="1" applyFill="1" applyBorder="1" applyAlignment="1" applyProtection="1">
      <alignment horizontal="left"/>
    </xf>
    <xf numFmtId="0" fontId="3" fillId="24" borderId="32" xfId="0" applyFont="1" applyFill="1" applyBorder="1"/>
    <xf numFmtId="0" fontId="51" fillId="24" borderId="32" xfId="47" applyNumberFormat="1" applyFont="1" applyFill="1" applyBorder="1" applyAlignment="1" applyProtection="1">
      <alignment horizontal="center"/>
    </xf>
    <xf numFmtId="0" fontId="3" fillId="24" borderId="0" xfId="47" applyNumberFormat="1" applyFont="1" applyFill="1" applyBorder="1" applyAlignment="1" applyProtection="1">
      <alignment vertical="top"/>
    </xf>
    <xf numFmtId="0" fontId="3" fillId="24" borderId="32" xfId="47" applyNumberFormat="1" applyFont="1" applyFill="1" applyBorder="1" applyAlignment="1" applyProtection="1">
      <alignment vertical="top"/>
    </xf>
    <xf numFmtId="0" fontId="44" fillId="24" borderId="31" xfId="47" applyNumberFormat="1" applyFont="1" applyFill="1" applyBorder="1" applyAlignment="1" applyProtection="1">
      <alignment horizontal="center"/>
    </xf>
    <xf numFmtId="0" fontId="44" fillId="24" borderId="31" xfId="47" applyNumberFormat="1" applyFont="1" applyFill="1" applyBorder="1" applyAlignment="1" applyProtection="1">
      <alignment vertical="top"/>
    </xf>
    <xf numFmtId="0" fontId="44" fillId="24" borderId="32" xfId="47" applyNumberFormat="1" applyFont="1" applyFill="1" applyBorder="1" applyAlignment="1" applyProtection="1">
      <alignment horizontal="center"/>
    </xf>
    <xf numFmtId="0" fontId="44" fillId="24" borderId="32" xfId="47" applyNumberFormat="1" applyFont="1" applyFill="1" applyBorder="1" applyAlignment="1" applyProtection="1">
      <alignment vertical="top"/>
    </xf>
    <xf numFmtId="0" fontId="43" fillId="24" borderId="0" xfId="47" applyNumberFormat="1" applyFont="1" applyFill="1" applyBorder="1" applyAlignment="1" applyProtection="1"/>
    <xf numFmtId="0" fontId="3" fillId="24" borderId="32" xfId="47" applyNumberFormat="1" applyFont="1" applyFill="1" applyBorder="1" applyAlignment="1" applyProtection="1">
      <alignment horizontal="center"/>
    </xf>
    <xf numFmtId="0" fontId="3" fillId="24" borderId="31" xfId="47" applyNumberFormat="1" applyFont="1" applyFill="1" applyBorder="1" applyAlignment="1" applyProtection="1">
      <alignment horizontal="left"/>
    </xf>
    <xf numFmtId="0" fontId="3" fillId="24" borderId="31" xfId="47" applyNumberFormat="1" applyFont="1" applyFill="1" applyBorder="1" applyAlignment="1" applyProtection="1">
      <alignment horizontal="center"/>
    </xf>
    <xf numFmtId="0" fontId="7" fillId="24" borderId="31" xfId="47" applyNumberFormat="1" applyFont="1" applyFill="1" applyBorder="1" applyAlignment="1" applyProtection="1">
      <alignment horizontal="center"/>
    </xf>
    <xf numFmtId="0" fontId="7" fillId="24" borderId="31" xfId="47" applyNumberFormat="1" applyFont="1" applyFill="1" applyBorder="1" applyAlignment="1" applyProtection="1">
      <alignment vertical="top"/>
    </xf>
    <xf numFmtId="0" fontId="7" fillId="24" borderId="32" xfId="47" applyNumberFormat="1" applyFont="1" applyFill="1" applyBorder="1" applyAlignment="1" applyProtection="1">
      <alignment vertical="top"/>
    </xf>
    <xf numFmtId="0" fontId="3" fillId="24" borderId="32" xfId="47" applyNumberFormat="1" applyFont="1" applyFill="1" applyBorder="1" applyAlignment="1"/>
    <xf numFmtId="0" fontId="28" fillId="24" borderId="32" xfId="47" applyNumberFormat="1" applyFont="1" applyFill="1" applyBorder="1" applyAlignment="1"/>
    <xf numFmtId="0" fontId="28" fillId="24" borderId="32" xfId="47" applyNumberFormat="1" applyFill="1" applyBorder="1" applyAlignment="1"/>
    <xf numFmtId="0" fontId="39" fillId="24" borderId="19" xfId="39" applyNumberFormat="1" applyFont="1" applyFill="1" applyBorder="1" applyAlignment="1">
      <alignment horizontal="center"/>
    </xf>
    <xf numFmtId="0" fontId="6" fillId="24" borderId="16" xfId="39" applyNumberFormat="1" applyFont="1" applyFill="1" applyBorder="1" applyAlignment="1" applyProtection="1">
      <alignment vertical="top"/>
    </xf>
    <xf numFmtId="0" fontId="39" fillId="24" borderId="36" xfId="39" applyNumberFormat="1" applyFont="1" applyFill="1" applyBorder="1" applyAlignment="1">
      <alignment horizontal="center" vertical="center"/>
    </xf>
    <xf numFmtId="0" fontId="47" fillId="24" borderId="79" xfId="0" applyFont="1" applyFill="1" applyBorder="1" applyAlignment="1">
      <alignment horizontal="center" vertical="center"/>
    </xf>
    <xf numFmtId="0" fontId="7" fillId="24" borderId="16" xfId="39" applyNumberFormat="1" applyFont="1" applyFill="1" applyBorder="1" applyAlignment="1">
      <alignment horizontal="center"/>
    </xf>
    <xf numFmtId="0" fontId="9" fillId="24" borderId="52" xfId="0" applyFont="1" applyFill="1" applyBorder="1" applyAlignment="1">
      <alignment horizontal="center" vertical="center"/>
    </xf>
    <xf numFmtId="0" fontId="9" fillId="24" borderId="63" xfId="0" applyFont="1" applyFill="1" applyBorder="1" applyAlignment="1">
      <alignment horizontal="center" vertical="center"/>
    </xf>
    <xf numFmtId="0" fontId="9" fillId="26" borderId="52" xfId="0" quotePrefix="1" applyFont="1" applyFill="1" applyBorder="1" applyAlignment="1">
      <alignment horizontal="center" vertical="center"/>
    </xf>
    <xf numFmtId="0" fontId="9" fillId="24" borderId="70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6" borderId="52" xfId="0" applyFont="1" applyFill="1" applyBorder="1" applyAlignment="1">
      <alignment horizontal="center" vertical="center"/>
    </xf>
    <xf numFmtId="0" fontId="8" fillId="24" borderId="52" xfId="0" applyFont="1" applyFill="1" applyBorder="1" applyAlignment="1">
      <alignment horizontal="center"/>
    </xf>
    <xf numFmtId="0" fontId="8" fillId="24" borderId="52" xfId="0" quotePrefix="1" applyFont="1" applyFill="1" applyBorder="1" applyAlignment="1">
      <alignment horizontal="center"/>
    </xf>
    <xf numFmtId="0" fontId="9" fillId="0" borderId="24" xfId="0" quotePrefix="1" applyFont="1" applyFill="1" applyBorder="1" applyAlignment="1">
      <alignment horizontal="center" vertical="center"/>
    </xf>
    <xf numFmtId="0" fontId="9" fillId="0" borderId="56" xfId="0" quotePrefix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1" fontId="9" fillId="26" borderId="52" xfId="0" quotePrefix="1" applyNumberFormat="1" applyFont="1" applyFill="1" applyBorder="1" applyAlignment="1">
      <alignment horizontal="center" vertical="center"/>
    </xf>
    <xf numFmtId="0" fontId="9" fillId="0" borderId="70" xfId="0" quotePrefix="1" applyFont="1" applyFill="1" applyBorder="1" applyAlignment="1">
      <alignment horizontal="center" vertical="center"/>
    </xf>
    <xf numFmtId="0" fontId="9" fillId="0" borderId="72" xfId="0" quotePrefix="1" applyFont="1" applyFill="1" applyBorder="1" applyAlignment="1">
      <alignment horizontal="center" vertical="center"/>
    </xf>
    <xf numFmtId="0" fontId="9" fillId="0" borderId="63" xfId="0" quotePrefix="1" applyFont="1" applyFill="1" applyBorder="1" applyAlignment="1">
      <alignment horizontal="center" vertical="center"/>
    </xf>
    <xf numFmtId="0" fontId="9" fillId="0" borderId="51" xfId="0" quotePrefix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26" borderId="52" xfId="0" quotePrefix="1" applyNumberFormat="1" applyFont="1" applyFill="1" applyBorder="1" applyAlignment="1">
      <alignment horizontal="center" vertical="center"/>
    </xf>
    <xf numFmtId="0" fontId="9" fillId="0" borderId="52" xfId="0" quotePrefix="1" applyFont="1" applyFill="1" applyBorder="1" applyAlignment="1">
      <alignment horizontal="center" vertical="center"/>
    </xf>
    <xf numFmtId="0" fontId="62" fillId="24" borderId="36" xfId="39" applyNumberFormat="1" applyFont="1" applyFill="1" applyBorder="1" applyAlignment="1">
      <alignment horizontal="center" vertical="center" textRotation="90" wrapText="1"/>
    </xf>
    <xf numFmtId="0" fontId="62" fillId="24" borderId="24" xfId="39" applyNumberFormat="1" applyFont="1" applyFill="1" applyBorder="1" applyAlignment="1">
      <alignment horizontal="center" vertical="center" textRotation="90" wrapText="1"/>
    </xf>
    <xf numFmtId="0" fontId="62" fillId="24" borderId="22" xfId="39" applyNumberFormat="1" applyFont="1" applyFill="1" applyBorder="1" applyAlignment="1">
      <alignment horizontal="center" vertical="center" textRotation="90" wrapText="1"/>
    </xf>
    <xf numFmtId="0" fontId="62" fillId="24" borderId="16" xfId="39" applyNumberFormat="1" applyFont="1" applyFill="1" applyBorder="1" applyAlignment="1">
      <alignment horizontal="center" vertical="center" textRotation="90" wrapText="1"/>
    </xf>
    <xf numFmtId="0" fontId="37" fillId="24" borderId="16" xfId="39" applyNumberFormat="1" applyFont="1" applyFill="1" applyBorder="1" applyAlignment="1">
      <alignment horizontal="center" vertical="center" wrapText="1"/>
    </xf>
    <xf numFmtId="0" fontId="36" fillId="24" borderId="36" xfId="39" applyNumberFormat="1" applyFont="1" applyFill="1" applyBorder="1" applyAlignment="1">
      <alignment horizontal="center" vertical="center" textRotation="90" wrapText="1"/>
    </xf>
    <xf numFmtId="0" fontId="36" fillId="24" borderId="24" xfId="39" applyNumberFormat="1" applyFont="1" applyFill="1" applyBorder="1" applyAlignment="1">
      <alignment horizontal="center" vertical="center" textRotation="90" wrapText="1"/>
    </xf>
    <xf numFmtId="0" fontId="36" fillId="24" borderId="22" xfId="39" applyNumberFormat="1" applyFont="1" applyFill="1" applyBorder="1" applyAlignment="1">
      <alignment horizontal="center" vertical="center" textRotation="90" wrapText="1"/>
    </xf>
    <xf numFmtId="0" fontId="35" fillId="24" borderId="20" xfId="39" applyNumberFormat="1" applyFont="1" applyFill="1" applyBorder="1" applyAlignment="1">
      <alignment horizontal="center" vertical="center"/>
    </xf>
    <xf numFmtId="0" fontId="35" fillId="24" borderId="32" xfId="39" applyNumberFormat="1" applyFont="1" applyFill="1" applyBorder="1" applyAlignment="1">
      <alignment horizontal="center" vertical="center"/>
    </xf>
    <xf numFmtId="0" fontId="35" fillId="24" borderId="19" xfId="39" applyNumberFormat="1" applyFont="1" applyFill="1" applyBorder="1" applyAlignment="1">
      <alignment horizontal="center" vertical="center"/>
    </xf>
    <xf numFmtId="0" fontId="5" fillId="24" borderId="0" xfId="47" applyNumberFormat="1" applyFont="1" applyFill="1" applyBorder="1" applyAlignment="1">
      <alignment horizontal="center" wrapText="1"/>
    </xf>
    <xf numFmtId="0" fontId="7" fillId="24" borderId="0" xfId="47" applyFont="1" applyFill="1" applyAlignment="1">
      <alignment horizontal="center" vertical="center" wrapText="1"/>
    </xf>
    <xf numFmtId="0" fontId="50" fillId="24" borderId="0" xfId="47" applyNumberFormat="1" applyFont="1" applyFill="1" applyBorder="1" applyAlignment="1">
      <alignment horizontal="center" wrapText="1"/>
    </xf>
    <xf numFmtId="0" fontId="52" fillId="24" borderId="0" xfId="47" applyNumberFormat="1" applyFont="1" applyFill="1" applyBorder="1" applyAlignment="1">
      <alignment horizontal="center" vertical="center" wrapText="1"/>
    </xf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 applyProtection="1">
      <alignment horizontal="right" wrapText="1"/>
    </xf>
    <xf numFmtId="0" fontId="49" fillId="24" borderId="0" xfId="39" applyNumberFormat="1" applyFont="1" applyFill="1" applyBorder="1" applyAlignment="1" applyProtection="1">
      <alignment horizontal="left" vertical="top"/>
    </xf>
    <xf numFmtId="0" fontId="43" fillId="24" borderId="0" xfId="39" applyNumberFormat="1" applyFont="1" applyFill="1" applyBorder="1" applyAlignment="1">
      <alignment horizontal="left"/>
    </xf>
    <xf numFmtId="0" fontId="49" fillId="24" borderId="51" xfId="39" applyNumberFormat="1" applyFont="1" applyFill="1" applyBorder="1" applyAlignment="1">
      <alignment horizontal="left" vertical="center" wrapText="1"/>
    </xf>
    <xf numFmtId="0" fontId="49" fillId="24" borderId="0" xfId="39" applyNumberFormat="1" applyFont="1" applyFill="1" applyBorder="1" applyAlignment="1">
      <alignment horizontal="left" vertical="center" wrapText="1"/>
    </xf>
    <xf numFmtId="0" fontId="4" fillId="24" borderId="20" xfId="39" applyNumberFormat="1" applyFont="1" applyFill="1" applyBorder="1" applyAlignment="1">
      <alignment horizontal="center" vertical="center"/>
    </xf>
    <xf numFmtId="0" fontId="4" fillId="24" borderId="32" xfId="39" applyNumberFormat="1" applyFont="1" applyFill="1" applyBorder="1" applyAlignment="1">
      <alignment horizontal="center" vertical="center"/>
    </xf>
    <xf numFmtId="0" fontId="4" fillId="24" borderId="19" xfId="39" applyNumberFormat="1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horizontal="center" vertical="center"/>
    </xf>
    <xf numFmtId="0" fontId="40" fillId="24" borderId="49" xfId="0" applyFont="1" applyFill="1" applyBorder="1" applyAlignment="1">
      <alignment horizontal="center" vertical="center"/>
    </xf>
    <xf numFmtId="0" fontId="40" fillId="24" borderId="48" xfId="0" applyFont="1" applyFill="1" applyBorder="1" applyAlignment="1">
      <alignment horizontal="center" vertical="center"/>
    </xf>
    <xf numFmtId="0" fontId="40" fillId="24" borderId="35" xfId="0" applyFont="1" applyFill="1" applyBorder="1" applyAlignment="1">
      <alignment horizontal="center" vertical="center"/>
    </xf>
    <xf numFmtId="0" fontId="40" fillId="24" borderId="27" xfId="0" applyFont="1" applyFill="1" applyBorder="1" applyAlignment="1">
      <alignment horizontal="center" vertical="center"/>
    </xf>
    <xf numFmtId="0" fontId="40" fillId="24" borderId="25" xfId="0" applyFont="1" applyFill="1" applyBorder="1" applyAlignment="1">
      <alignment horizontal="center" vertical="center"/>
    </xf>
    <xf numFmtId="0" fontId="10" fillId="24" borderId="0" xfId="38" applyFont="1" applyFill="1" applyAlignment="1">
      <alignment horizontal="left" vertical="center" wrapText="1"/>
    </xf>
    <xf numFmtId="0" fontId="10" fillId="24" borderId="0" xfId="38" applyFont="1" applyFill="1" applyBorder="1" applyAlignment="1">
      <alignment horizontal="left"/>
    </xf>
    <xf numFmtId="0" fontId="40" fillId="24" borderId="0" xfId="0" applyFont="1" applyFill="1" applyBorder="1" applyAlignment="1">
      <alignment horizontal="center" vertical="center"/>
    </xf>
    <xf numFmtId="0" fontId="10" fillId="24" borderId="0" xfId="0" applyFont="1" applyFill="1" applyBorder="1" applyAlignment="1">
      <alignment horizontal="left" wrapText="1"/>
    </xf>
    <xf numFmtId="0" fontId="9" fillId="24" borderId="42" xfId="0" quotePrefix="1" applyNumberFormat="1" applyFont="1" applyFill="1" applyBorder="1" applyAlignment="1">
      <alignment horizontal="center" vertical="center"/>
    </xf>
    <xf numFmtId="0" fontId="9" fillId="24" borderId="48" xfId="0" quotePrefix="1" applyNumberFormat="1" applyFont="1" applyFill="1" applyBorder="1" applyAlignment="1">
      <alignment horizontal="center" vertical="center"/>
    </xf>
    <xf numFmtId="0" fontId="9" fillId="24" borderId="49" xfId="0" quotePrefix="1" applyNumberFormat="1" applyFont="1" applyFill="1" applyBorder="1" applyAlignment="1">
      <alignment horizontal="center" vertical="center"/>
    </xf>
    <xf numFmtId="0" fontId="9" fillId="24" borderId="42" xfId="0" applyNumberFormat="1" applyFont="1" applyFill="1" applyBorder="1" applyAlignment="1">
      <alignment horizontal="center" vertical="center"/>
    </xf>
    <xf numFmtId="0" fontId="9" fillId="24" borderId="48" xfId="0" applyNumberFormat="1" applyFont="1" applyFill="1" applyBorder="1" applyAlignment="1">
      <alignment horizontal="center" vertical="center"/>
    </xf>
    <xf numFmtId="0" fontId="9" fillId="24" borderId="49" xfId="0" applyNumberFormat="1" applyFont="1" applyFill="1" applyBorder="1" applyAlignment="1">
      <alignment horizontal="center" vertical="center"/>
    </xf>
    <xf numFmtId="0" fontId="57" fillId="24" borderId="0" xfId="39" applyNumberFormat="1" applyFont="1" applyFill="1" applyBorder="1" applyAlignment="1">
      <alignment horizontal="left"/>
    </xf>
    <xf numFmtId="0" fontId="40" fillId="24" borderId="42" xfId="0" applyFont="1" applyFill="1" applyBorder="1" applyAlignment="1">
      <alignment horizontal="left" wrapText="1"/>
    </xf>
    <xf numFmtId="0" fontId="40" fillId="24" borderId="48" xfId="0" applyFont="1" applyFill="1" applyBorder="1" applyAlignment="1">
      <alignment horizontal="left" wrapText="1"/>
    </xf>
    <xf numFmtId="0" fontId="40" fillId="24" borderId="49" xfId="0" applyFont="1" applyFill="1" applyBorder="1" applyAlignment="1">
      <alignment horizontal="left" wrapText="1"/>
    </xf>
    <xf numFmtId="0" fontId="40" fillId="24" borderId="35" xfId="0" applyFont="1" applyFill="1" applyBorder="1" applyAlignment="1">
      <alignment horizontal="left" wrapText="1"/>
    </xf>
    <xf numFmtId="0" fontId="40" fillId="24" borderId="25" xfId="0" applyFont="1" applyFill="1" applyBorder="1" applyAlignment="1">
      <alignment horizontal="left" wrapText="1"/>
    </xf>
    <xf numFmtId="0" fontId="40" fillId="24" borderId="27" xfId="0" applyFont="1" applyFill="1" applyBorder="1" applyAlignment="1">
      <alignment horizontal="left" wrapText="1"/>
    </xf>
    <xf numFmtId="0" fontId="40" fillId="24" borderId="0" xfId="38" applyFont="1" applyFill="1" applyAlignment="1">
      <alignment horizontal="left" vertical="center" wrapText="1"/>
    </xf>
    <xf numFmtId="0" fontId="40" fillId="24" borderId="0" xfId="0" applyFont="1" applyFill="1" applyBorder="1" applyAlignment="1">
      <alignment horizontal="left" vertical="center" wrapText="1"/>
    </xf>
    <xf numFmtId="0" fontId="10" fillId="24" borderId="44" xfId="0" applyFont="1" applyFill="1" applyBorder="1" applyAlignment="1">
      <alignment horizontal="center" vertical="center" wrapText="1"/>
    </xf>
    <xf numFmtId="0" fontId="10" fillId="24" borderId="53" xfId="0" applyFont="1" applyFill="1" applyBorder="1" applyAlignment="1">
      <alignment horizontal="center" vertical="center" wrapText="1"/>
    </xf>
    <xf numFmtId="0" fontId="10" fillId="24" borderId="60" xfId="0" applyFont="1" applyFill="1" applyBorder="1" applyAlignment="1">
      <alignment horizontal="center" vertical="center" wrapText="1"/>
    </xf>
    <xf numFmtId="1" fontId="9" fillId="25" borderId="42" xfId="0" quotePrefix="1" applyNumberFormat="1" applyFont="1" applyFill="1" applyBorder="1" applyAlignment="1">
      <alignment horizontal="center" vertical="center"/>
    </xf>
    <xf numFmtId="0" fontId="9" fillId="25" borderId="48" xfId="0" quotePrefix="1" applyNumberFormat="1" applyFont="1" applyFill="1" applyBorder="1" applyAlignment="1">
      <alignment horizontal="center" vertical="center"/>
    </xf>
    <xf numFmtId="0" fontId="9" fillId="25" borderId="49" xfId="0" quotePrefix="1" applyNumberFormat="1" applyFont="1" applyFill="1" applyBorder="1" applyAlignment="1">
      <alignment horizontal="center" vertical="center"/>
    </xf>
    <xf numFmtId="0" fontId="8" fillId="24" borderId="42" xfId="38" applyFont="1" applyFill="1" applyBorder="1" applyAlignment="1">
      <alignment horizontal="left" vertical="center" wrapText="1"/>
    </xf>
    <xf numFmtId="0" fontId="8" fillId="24" borderId="49" xfId="38" applyFont="1" applyFill="1" applyBorder="1" applyAlignment="1">
      <alignment horizontal="left" vertical="center" wrapText="1"/>
    </xf>
    <xf numFmtId="0" fontId="9" fillId="25" borderId="42" xfId="38" applyFont="1" applyFill="1" applyBorder="1" applyAlignment="1">
      <alignment horizontal="left" vertical="center" wrapText="1"/>
    </xf>
    <xf numFmtId="0" fontId="9" fillId="25" borderId="49" xfId="38" applyFont="1" applyFill="1" applyBorder="1" applyAlignment="1">
      <alignment horizontal="left" vertical="center" wrapText="1"/>
    </xf>
    <xf numFmtId="0" fontId="9" fillId="26" borderId="42" xfId="0" quotePrefix="1" applyFont="1" applyFill="1" applyBorder="1" applyAlignment="1">
      <alignment horizontal="center" vertical="center"/>
    </xf>
    <xf numFmtId="0" fontId="9" fillId="26" borderId="48" xfId="0" quotePrefix="1" applyFont="1" applyFill="1" applyBorder="1" applyAlignment="1">
      <alignment horizontal="center" vertical="center"/>
    </xf>
    <xf numFmtId="0" fontId="9" fillId="26" borderId="49" xfId="0" quotePrefix="1" applyFont="1" applyFill="1" applyBorder="1" applyAlignment="1">
      <alignment horizontal="center" vertical="center"/>
    </xf>
    <xf numFmtId="0" fontId="10" fillId="24" borderId="42" xfId="0" applyFont="1" applyFill="1" applyBorder="1" applyAlignment="1">
      <alignment horizontal="center" vertical="center" wrapText="1"/>
    </xf>
    <xf numFmtId="0" fontId="10" fillId="24" borderId="49" xfId="0" applyFont="1" applyFill="1" applyBorder="1" applyAlignment="1">
      <alignment horizontal="center" vertical="center" wrapText="1"/>
    </xf>
    <xf numFmtId="0" fontId="10" fillId="24" borderId="48" xfId="0" applyFont="1" applyFill="1" applyBorder="1" applyAlignment="1">
      <alignment horizontal="center" vertical="center" wrapText="1"/>
    </xf>
    <xf numFmtId="0" fontId="9" fillId="26" borderId="42" xfId="0" quotePrefix="1" applyNumberFormat="1" applyFont="1" applyFill="1" applyBorder="1" applyAlignment="1">
      <alignment horizontal="center" vertical="center"/>
    </xf>
    <xf numFmtId="0" fontId="9" fillId="26" borderId="48" xfId="0" quotePrefix="1" applyNumberFormat="1" applyFont="1" applyFill="1" applyBorder="1" applyAlignment="1">
      <alignment horizontal="center" vertical="center"/>
    </xf>
    <xf numFmtId="0" fontId="9" fillId="26" borderId="49" xfId="0" quotePrefix="1" applyNumberFormat="1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/>
    </xf>
    <xf numFmtId="0" fontId="9" fillId="24" borderId="48" xfId="0" applyFont="1" applyFill="1" applyBorder="1" applyAlignment="1">
      <alignment horizontal="center"/>
    </xf>
    <xf numFmtId="0" fontId="9" fillId="24" borderId="49" xfId="0" applyFont="1" applyFill="1" applyBorder="1" applyAlignment="1">
      <alignment horizontal="center"/>
    </xf>
    <xf numFmtId="0" fontId="9" fillId="24" borderId="35" xfId="0" applyFont="1" applyFill="1" applyBorder="1" applyAlignment="1">
      <alignment horizontal="left" wrapText="1"/>
    </xf>
    <xf numFmtId="0" fontId="9" fillId="24" borderId="49" xfId="0" applyFont="1" applyFill="1" applyBorder="1" applyAlignment="1">
      <alignment horizontal="left" wrapText="1"/>
    </xf>
    <xf numFmtId="0" fontId="9" fillId="24" borderId="42" xfId="0" applyFont="1" applyFill="1" applyBorder="1" applyAlignment="1">
      <alignment horizontal="left" wrapText="1"/>
    </xf>
    <xf numFmtId="0" fontId="9" fillId="24" borderId="42" xfId="0" applyFont="1" applyFill="1" applyBorder="1" applyAlignment="1">
      <alignment horizontal="center" vertical="center"/>
    </xf>
    <xf numFmtId="0" fontId="9" fillId="24" borderId="48" xfId="0" applyFont="1" applyFill="1" applyBorder="1" applyAlignment="1">
      <alignment horizontal="center" vertical="center"/>
    </xf>
    <xf numFmtId="0" fontId="9" fillId="24" borderId="49" xfId="0" applyFont="1" applyFill="1" applyBorder="1" applyAlignment="1">
      <alignment horizontal="center" vertic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53" fillId="24" borderId="52" xfId="0" applyFont="1" applyFill="1" applyBorder="1" applyAlignment="1">
      <alignment horizontal="center" vertical="center" textRotation="90" wrapText="1"/>
    </xf>
    <xf numFmtId="0" fontId="53" fillId="24" borderId="16" xfId="0" applyFont="1" applyFill="1" applyBorder="1" applyAlignment="1">
      <alignment horizontal="center" vertical="center" textRotation="90" wrapText="1"/>
    </xf>
    <xf numFmtId="0" fontId="53" fillId="24" borderId="36" xfId="0" applyFont="1" applyFill="1" applyBorder="1" applyAlignment="1">
      <alignment horizontal="center" vertical="center" textRotation="90" wrapText="1"/>
    </xf>
    <xf numFmtId="0" fontId="53" fillId="24" borderId="44" xfId="0" applyFont="1" applyFill="1" applyBorder="1" applyAlignment="1">
      <alignment horizontal="center" vertical="center" wrapText="1"/>
    </xf>
    <xf numFmtId="0" fontId="53" fillId="24" borderId="53" xfId="0" applyFont="1" applyFill="1" applyBorder="1" applyAlignment="1">
      <alignment horizontal="center" vertical="center" wrapText="1"/>
    </xf>
    <xf numFmtId="0" fontId="53" fillId="24" borderId="59" xfId="0" applyFont="1" applyFill="1" applyBorder="1" applyAlignment="1">
      <alignment horizontal="center" vertical="center" wrapText="1"/>
    </xf>
    <xf numFmtId="0" fontId="54" fillId="24" borderId="58" xfId="0" applyFont="1" applyFill="1" applyBorder="1" applyAlignment="1">
      <alignment horizontal="center" vertical="center" textRotation="90" wrapText="1"/>
    </xf>
    <xf numFmtId="0" fontId="54" fillId="24" borderId="52" xfId="0" applyFont="1" applyFill="1" applyBorder="1" applyAlignment="1">
      <alignment horizontal="center" vertical="center" textRotation="90" wrapText="1"/>
    </xf>
    <xf numFmtId="0" fontId="53" fillId="24" borderId="45" xfId="0" applyFont="1" applyFill="1" applyBorder="1" applyAlignment="1">
      <alignment horizontal="center" vertical="center" textRotation="90" wrapText="1"/>
    </xf>
    <xf numFmtId="0" fontId="53" fillId="24" borderId="57" xfId="0" applyFont="1" applyFill="1" applyBorder="1" applyAlignment="1">
      <alignment horizontal="center" vertical="center" textRotation="90" wrapText="1"/>
    </xf>
    <xf numFmtId="0" fontId="53" fillId="24" borderId="48" xfId="0" applyFont="1" applyFill="1" applyBorder="1" applyAlignment="1">
      <alignment horizontal="center" vertical="center" wrapText="1"/>
    </xf>
    <xf numFmtId="0" fontId="53" fillId="24" borderId="49" xfId="0" applyFont="1" applyFill="1" applyBorder="1" applyAlignment="1">
      <alignment horizontal="center" vertical="center" wrapText="1"/>
    </xf>
    <xf numFmtId="0" fontId="8" fillId="24" borderId="42" xfId="38" applyFont="1" applyFill="1" applyBorder="1" applyAlignment="1">
      <alignment horizontal="center"/>
    </xf>
    <xf numFmtId="0" fontId="8" fillId="24" borderId="48" xfId="38" applyFont="1" applyFill="1" applyBorder="1" applyAlignment="1">
      <alignment horizontal="center"/>
    </xf>
    <xf numFmtId="0" fontId="9" fillId="24" borderId="44" xfId="0" applyFont="1" applyFill="1" applyBorder="1" applyAlignment="1">
      <alignment horizontal="left" wrapText="1"/>
    </xf>
    <xf numFmtId="0" fontId="53" fillId="24" borderId="47" xfId="0" applyFont="1" applyFill="1" applyBorder="1" applyAlignment="1">
      <alignment horizontal="center" vertical="center" textRotation="90" wrapText="1"/>
    </xf>
    <xf numFmtId="0" fontId="53" fillId="24" borderId="56" xfId="0" applyFont="1" applyFill="1" applyBorder="1" applyAlignment="1">
      <alignment horizontal="center" vertical="center" textRotation="90" wrapText="1"/>
    </xf>
    <xf numFmtId="0" fontId="53" fillId="24" borderId="63" xfId="0" applyFont="1" applyFill="1" applyBorder="1" applyAlignment="1">
      <alignment horizontal="center" vertical="center" textRotation="90" wrapText="1"/>
    </xf>
    <xf numFmtId="0" fontId="53" fillId="24" borderId="13" xfId="0" quotePrefix="1" applyFont="1" applyFill="1" applyBorder="1" applyAlignment="1">
      <alignment horizontal="center" vertical="center" wrapText="1"/>
    </xf>
    <xf numFmtId="0" fontId="53" fillId="24" borderId="18" xfId="0" quotePrefix="1" applyFont="1" applyFill="1" applyBorder="1" applyAlignment="1">
      <alignment horizontal="center" vertical="center" wrapText="1"/>
    </xf>
    <xf numFmtId="0" fontId="53" fillId="24" borderId="38" xfId="0" quotePrefix="1" applyFont="1" applyFill="1" applyBorder="1" applyAlignment="1">
      <alignment horizontal="center" vertical="center" wrapText="1"/>
    </xf>
    <xf numFmtId="0" fontId="53" fillId="24" borderId="20" xfId="0" quotePrefix="1" applyFont="1" applyFill="1" applyBorder="1" applyAlignment="1">
      <alignment horizontal="center" vertical="center" wrapText="1"/>
    </xf>
    <xf numFmtId="0" fontId="53" fillId="24" borderId="46" xfId="0" quotePrefix="1" applyFont="1" applyFill="1" applyBorder="1" applyAlignment="1">
      <alignment horizontal="center" vertical="center" wrapText="1"/>
    </xf>
    <xf numFmtId="0" fontId="53" fillId="24" borderId="45" xfId="0" quotePrefix="1" applyFont="1" applyFill="1" applyBorder="1" applyAlignment="1">
      <alignment horizontal="center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53" fillId="24" borderId="11" xfId="0" applyFont="1" applyFill="1" applyBorder="1" applyAlignment="1">
      <alignment horizontal="center" vertical="center" wrapText="1"/>
    </xf>
    <xf numFmtId="0" fontId="53" fillId="24" borderId="50" xfId="0" applyFont="1" applyFill="1" applyBorder="1" applyAlignment="1">
      <alignment horizontal="center" vertical="center" wrapText="1"/>
    </xf>
    <xf numFmtId="0" fontId="53" fillId="24" borderId="38" xfId="0" applyFont="1" applyFill="1" applyBorder="1" applyAlignment="1">
      <alignment horizontal="center" vertical="center" textRotation="90" wrapText="1"/>
    </xf>
    <xf numFmtId="0" fontId="53" fillId="24" borderId="46" xfId="0" applyFont="1" applyFill="1" applyBorder="1" applyAlignment="1">
      <alignment horizontal="center" vertical="center" textRotation="90" wrapText="1"/>
    </xf>
    <xf numFmtId="0" fontId="53" fillId="24" borderId="19" xfId="0" applyFont="1" applyFill="1" applyBorder="1" applyAlignment="1">
      <alignment horizontal="center" vertical="center" wrapText="1"/>
    </xf>
    <xf numFmtId="0" fontId="53" fillId="24" borderId="16" xfId="0" applyFont="1" applyFill="1" applyBorder="1" applyAlignment="1">
      <alignment horizontal="center" vertical="center" wrapText="1"/>
    </xf>
    <xf numFmtId="164" fontId="53" fillId="24" borderId="58" xfId="0" applyNumberFormat="1" applyFont="1" applyFill="1" applyBorder="1" applyAlignment="1">
      <alignment horizontal="center" vertical="center" textRotation="90" wrapText="1"/>
    </xf>
    <xf numFmtId="164" fontId="53" fillId="24" borderId="52" xfId="0" applyNumberFormat="1" applyFont="1" applyFill="1" applyBorder="1" applyAlignment="1">
      <alignment horizontal="center" vertical="center" textRotation="90" wrapText="1"/>
    </xf>
    <xf numFmtId="164" fontId="53" fillId="24" borderId="26" xfId="0" applyNumberFormat="1" applyFont="1" applyFill="1" applyBorder="1" applyAlignment="1">
      <alignment horizontal="center" vertical="center" textRotation="90" wrapText="1"/>
    </xf>
    <xf numFmtId="0" fontId="53" fillId="24" borderId="60" xfId="0" applyFont="1" applyFill="1" applyBorder="1" applyAlignment="1">
      <alignment horizontal="center" vertical="center" wrapText="1"/>
    </xf>
    <xf numFmtId="0" fontId="53" fillId="24" borderId="35" xfId="0" applyFont="1" applyFill="1" applyBorder="1" applyAlignment="1">
      <alignment horizontal="center" vertical="center" wrapText="1"/>
    </xf>
    <xf numFmtId="0" fontId="53" fillId="24" borderId="25" xfId="0" applyFont="1" applyFill="1" applyBorder="1" applyAlignment="1">
      <alignment horizontal="center" vertical="center" wrapText="1"/>
    </xf>
    <xf numFmtId="0" fontId="53" fillId="24" borderId="27" xfId="0" applyFont="1" applyFill="1" applyBorder="1" applyAlignment="1">
      <alignment horizontal="center" vertical="center" wrapText="1"/>
    </xf>
    <xf numFmtId="0" fontId="53" fillId="24" borderId="58" xfId="0" applyFont="1" applyFill="1" applyBorder="1" applyAlignment="1">
      <alignment horizontal="center" vertical="center" wrapText="1"/>
    </xf>
    <xf numFmtId="0" fontId="53" fillId="24" borderId="52" xfId="0" applyFont="1" applyFill="1" applyBorder="1" applyAlignment="1">
      <alignment horizontal="center" vertical="center" wrapText="1"/>
    </xf>
    <xf numFmtId="0" fontId="9" fillId="26" borderId="58" xfId="0" quotePrefix="1" applyNumberFormat="1" applyFont="1" applyFill="1" applyBorder="1" applyAlignment="1">
      <alignment horizontal="center" vertical="center"/>
    </xf>
    <xf numFmtId="0" fontId="9" fillId="26" borderId="30" xfId="0" quotePrefix="1" applyNumberFormat="1" applyFont="1" applyFill="1" applyBorder="1" applyAlignment="1">
      <alignment horizontal="center" vertical="center"/>
    </xf>
    <xf numFmtId="0" fontId="9" fillId="24" borderId="71" xfId="0" quotePrefix="1" applyNumberFormat="1" applyFont="1" applyFill="1" applyBorder="1" applyAlignment="1">
      <alignment horizontal="center" vertical="center"/>
    </xf>
    <xf numFmtId="0" fontId="9" fillId="24" borderId="23" xfId="0" quotePrefix="1" applyNumberFormat="1" applyFont="1" applyFill="1" applyBorder="1" applyAlignment="1">
      <alignment horizontal="center" vertical="center"/>
    </xf>
    <xf numFmtId="0" fontId="9" fillId="24" borderId="58" xfId="0" quotePrefix="1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 vertical="center"/>
    </xf>
    <xf numFmtId="0" fontId="9" fillId="24" borderId="58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52" xfId="0" applyFont="1" applyFill="1" applyBorder="1" applyAlignment="1">
      <alignment horizontal="center" vertical="center"/>
    </xf>
    <xf numFmtId="0" fontId="9" fillId="24" borderId="24" xfId="0" quotePrefix="1" applyFont="1" applyFill="1" applyBorder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63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6" borderId="52" xfId="0" quotePrefix="1" applyFont="1" applyFill="1" applyBorder="1" applyAlignment="1">
      <alignment horizontal="center" vertical="center"/>
    </xf>
    <xf numFmtId="0" fontId="9" fillId="26" borderId="30" xfId="0" quotePrefix="1" applyFont="1" applyFill="1" applyBorder="1" applyAlignment="1">
      <alignment horizontal="center" vertical="center"/>
    </xf>
    <xf numFmtId="0" fontId="9" fillId="24" borderId="70" xfId="0" applyFont="1" applyFill="1" applyBorder="1" applyAlignment="1">
      <alignment horizontal="center" vertical="center"/>
    </xf>
    <xf numFmtId="0" fontId="9" fillId="24" borderId="33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26" borderId="52" xfId="0" applyFont="1" applyFill="1" applyBorder="1" applyAlignment="1">
      <alignment horizontal="center" vertical="center"/>
    </xf>
    <xf numFmtId="0" fontId="9" fillId="26" borderId="30" xfId="0" applyFont="1" applyFill="1" applyBorder="1" applyAlignment="1">
      <alignment horizontal="center" vertical="center"/>
    </xf>
    <xf numFmtId="0" fontId="9" fillId="24" borderId="52" xfId="0" quotePrefix="1" applyFont="1" applyFill="1" applyBorder="1" applyAlignment="1">
      <alignment horizontal="center" vertical="center"/>
    </xf>
    <xf numFmtId="0" fontId="9" fillId="24" borderId="70" xfId="0" quotePrefix="1" applyFont="1" applyFill="1" applyBorder="1" applyAlignment="1">
      <alignment horizontal="center" vertical="center"/>
    </xf>
    <xf numFmtId="0" fontId="9" fillId="24" borderId="33" xfId="0" quotePrefix="1" applyFont="1" applyFill="1" applyBorder="1" applyAlignment="1">
      <alignment horizontal="center" vertical="center"/>
    </xf>
    <xf numFmtId="0" fontId="9" fillId="24" borderId="63" xfId="0" quotePrefix="1" applyFont="1" applyFill="1" applyBorder="1" applyAlignment="1">
      <alignment horizontal="center" vertical="center"/>
    </xf>
    <xf numFmtId="0" fontId="9" fillId="24" borderId="23" xfId="0" quotePrefix="1" applyFont="1" applyFill="1" applyBorder="1" applyAlignment="1">
      <alignment horizontal="center" vertical="center"/>
    </xf>
    <xf numFmtId="1" fontId="59" fillId="26" borderId="52" xfId="0" quotePrefix="1" applyNumberFormat="1" applyFont="1" applyFill="1" applyBorder="1" applyAlignment="1">
      <alignment horizontal="center" vertical="center"/>
    </xf>
    <xf numFmtId="1" fontId="59" fillId="26" borderId="30" xfId="0" quotePrefix="1" applyNumberFormat="1" applyFont="1" applyFill="1" applyBorder="1" applyAlignment="1">
      <alignment horizontal="center" vertical="center"/>
    </xf>
    <xf numFmtId="0" fontId="59" fillId="26" borderId="52" xfId="0" quotePrefix="1" applyFont="1" applyFill="1" applyBorder="1" applyAlignment="1">
      <alignment horizontal="center" vertical="center"/>
    </xf>
    <xf numFmtId="0" fontId="59" fillId="26" borderId="30" xfId="0" quotePrefix="1" applyFont="1" applyFill="1" applyBorder="1" applyAlignment="1">
      <alignment horizontal="center" vertical="center"/>
    </xf>
    <xf numFmtId="0" fontId="56" fillId="24" borderId="0" xfId="0" applyFont="1" applyFill="1" applyAlignment="1">
      <alignment horizontal="left" vertical="top" wrapText="1"/>
    </xf>
    <xf numFmtId="0" fontId="9" fillId="26" borderId="42" xfId="0" quotePrefix="1" applyFont="1" applyFill="1" applyBorder="1" applyAlignment="1">
      <alignment horizontal="center" vertical="center" wrapText="1"/>
    </xf>
    <xf numFmtId="0" fontId="9" fillId="26" borderId="48" xfId="0" quotePrefix="1" applyFont="1" applyFill="1" applyBorder="1" applyAlignment="1">
      <alignment horizontal="center" vertical="center" wrapText="1"/>
    </xf>
    <xf numFmtId="0" fontId="9" fillId="26" borderId="49" xfId="0" quotePrefix="1" applyFont="1" applyFill="1" applyBorder="1" applyAlignment="1">
      <alignment horizontal="center" vertical="center" wrapText="1"/>
    </xf>
    <xf numFmtId="0" fontId="9" fillId="26" borderId="42" xfId="0" applyFont="1" applyFill="1" applyBorder="1" applyAlignment="1">
      <alignment horizontal="center" vertical="center" wrapText="1"/>
    </xf>
    <xf numFmtId="0" fontId="9" fillId="26" borderId="48" xfId="0" applyFont="1" applyFill="1" applyBorder="1" applyAlignment="1">
      <alignment horizontal="center" vertical="center" wrapText="1"/>
    </xf>
    <xf numFmtId="0" fontId="9" fillId="26" borderId="49" xfId="0" applyFont="1" applyFill="1" applyBorder="1" applyAlignment="1">
      <alignment horizontal="center" vertical="center" wrapText="1"/>
    </xf>
    <xf numFmtId="0" fontId="10" fillId="24" borderId="0" xfId="38" applyFont="1" applyFill="1" applyAlignment="1">
      <alignment vertical="center" wrapText="1"/>
    </xf>
    <xf numFmtId="0" fontId="9" fillId="24" borderId="61" xfId="0" quotePrefix="1" applyFont="1" applyFill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69" xfId="0" applyFont="1" applyFill="1" applyBorder="1" applyAlignment="1">
      <alignment horizontal="center" vertical="center"/>
    </xf>
    <xf numFmtId="0" fontId="9" fillId="24" borderId="0" xfId="0" applyFont="1" applyFill="1" applyBorder="1" applyAlignment="1">
      <alignment horizontal="center" vertical="center"/>
    </xf>
    <xf numFmtId="0" fontId="59" fillId="26" borderId="52" xfId="0" quotePrefix="1" applyNumberFormat="1" applyFont="1" applyFill="1" applyBorder="1" applyAlignment="1">
      <alignment horizontal="center" vertical="center"/>
    </xf>
    <xf numFmtId="0" fontId="59" fillId="26" borderId="30" xfId="0" quotePrefix="1" applyNumberFormat="1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center" vertical="center"/>
    </xf>
    <xf numFmtId="0" fontId="9" fillId="26" borderId="48" xfId="0" applyFont="1" applyFill="1" applyBorder="1" applyAlignment="1">
      <alignment horizontal="center" vertical="center"/>
    </xf>
    <xf numFmtId="0" fontId="9" fillId="26" borderId="49" xfId="0" applyFont="1" applyFill="1" applyBorder="1" applyAlignment="1">
      <alignment horizontal="center" vertical="center"/>
    </xf>
    <xf numFmtId="0" fontId="9" fillId="24" borderId="26" xfId="0" quotePrefix="1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center" vertical="center"/>
    </xf>
    <xf numFmtId="0" fontId="9" fillId="26" borderId="61" xfId="0" quotePrefix="1" applyFont="1" applyFill="1" applyBorder="1" applyAlignment="1">
      <alignment horizontal="center" vertical="center"/>
    </xf>
    <xf numFmtId="0" fontId="9" fillId="26" borderId="26" xfId="0" quotePrefix="1" applyFont="1" applyFill="1" applyBorder="1" applyAlignment="1">
      <alignment horizontal="center" vertical="center"/>
    </xf>
    <xf numFmtId="0" fontId="9" fillId="24" borderId="46" xfId="0" applyFont="1" applyFill="1" applyBorder="1" applyAlignment="1">
      <alignment horizontal="center" vertical="center"/>
    </xf>
    <xf numFmtId="0" fontId="9" fillId="24" borderId="74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0" fontId="9" fillId="24" borderId="73" xfId="0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/>
    </xf>
    <xf numFmtId="0" fontId="9" fillId="24" borderId="75" xfId="0" applyFont="1" applyFill="1" applyBorder="1" applyAlignment="1">
      <alignment horizontal="center" vertical="center"/>
    </xf>
    <xf numFmtId="0" fontId="9" fillId="26" borderId="61" xfId="0" applyFont="1" applyFill="1" applyBorder="1" applyAlignment="1">
      <alignment horizontal="center" vertical="center"/>
    </xf>
    <xf numFmtId="0" fontId="9" fillId="26" borderId="26" xfId="0" applyFont="1" applyFill="1" applyBorder="1" applyAlignment="1">
      <alignment horizontal="center" vertical="center"/>
    </xf>
    <xf numFmtId="0" fontId="9" fillId="24" borderId="46" xfId="0" quotePrefix="1" applyFont="1" applyFill="1" applyBorder="1" applyAlignment="1">
      <alignment horizontal="center" vertical="center"/>
    </xf>
    <xf numFmtId="0" fontId="9" fillId="24" borderId="74" xfId="0" quotePrefix="1" applyFont="1" applyFill="1" applyBorder="1" applyAlignment="1">
      <alignment horizontal="center" vertical="center"/>
    </xf>
    <xf numFmtId="0" fontId="9" fillId="24" borderId="36" xfId="0" quotePrefix="1" applyFont="1" applyFill="1" applyBorder="1" applyAlignment="1">
      <alignment horizontal="center" vertical="center"/>
    </xf>
    <xf numFmtId="0" fontId="9" fillId="24" borderId="73" xfId="0" quotePrefix="1" applyFont="1" applyFill="1" applyBorder="1" applyAlignment="1">
      <alignment horizontal="center" vertical="center"/>
    </xf>
    <xf numFmtId="0" fontId="9" fillId="24" borderId="47" xfId="0" quotePrefix="1" applyFont="1" applyFill="1" applyBorder="1" applyAlignment="1">
      <alignment horizontal="center" vertical="center"/>
    </xf>
    <xf numFmtId="0" fontId="9" fillId="24" borderId="75" xfId="0" quotePrefix="1" applyFont="1" applyFill="1" applyBorder="1" applyAlignment="1">
      <alignment horizontal="center" vertical="center"/>
    </xf>
    <xf numFmtId="0" fontId="59" fillId="26" borderId="61" xfId="0" quotePrefix="1" applyNumberFormat="1" applyFont="1" applyFill="1" applyBorder="1" applyAlignment="1">
      <alignment horizontal="center" vertical="center"/>
    </xf>
    <xf numFmtId="0" fontId="59" fillId="26" borderId="26" xfId="0" quotePrefix="1" applyNumberFormat="1" applyFont="1" applyFill="1" applyBorder="1" applyAlignment="1">
      <alignment horizontal="center" vertical="center"/>
    </xf>
    <xf numFmtId="1" fontId="59" fillId="26" borderId="61" xfId="0" quotePrefix="1" applyNumberFormat="1" applyFont="1" applyFill="1" applyBorder="1" applyAlignment="1">
      <alignment horizontal="center" vertical="center"/>
    </xf>
    <xf numFmtId="1" fontId="59" fillId="26" borderId="26" xfId="0" quotePrefix="1" applyNumberFormat="1" applyFont="1" applyFill="1" applyBorder="1" applyAlignment="1">
      <alignment horizontal="center" vertical="center"/>
    </xf>
    <xf numFmtId="0" fontId="59" fillId="26" borderId="61" xfId="0" quotePrefix="1" applyFont="1" applyFill="1" applyBorder="1" applyAlignment="1">
      <alignment horizontal="center" vertical="center"/>
    </xf>
    <xf numFmtId="0" fontId="59" fillId="26" borderId="26" xfId="0" quotePrefix="1" applyFont="1" applyFill="1" applyBorder="1" applyAlignment="1">
      <alignment horizontal="center" vertical="center"/>
    </xf>
    <xf numFmtId="0" fontId="9" fillId="27" borderId="42" xfId="0" applyFont="1" applyFill="1" applyBorder="1" applyAlignment="1">
      <alignment horizontal="center" vertical="center"/>
    </xf>
    <xf numFmtId="0" fontId="9" fillId="27" borderId="48" xfId="0" applyFont="1" applyFill="1" applyBorder="1" applyAlignment="1">
      <alignment horizontal="center" vertical="center"/>
    </xf>
    <xf numFmtId="0" fontId="9" fillId="27" borderId="49" xfId="0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 wrapText="1"/>
    </xf>
    <xf numFmtId="0" fontId="9" fillId="24" borderId="48" xfId="0" applyFont="1" applyFill="1" applyBorder="1" applyAlignment="1">
      <alignment horizontal="center" wrapText="1"/>
    </xf>
    <xf numFmtId="0" fontId="9" fillId="24" borderId="49" xfId="0" applyFont="1" applyFill="1" applyBorder="1" applyAlignment="1">
      <alignment horizontal="center" wrapText="1"/>
    </xf>
    <xf numFmtId="0" fontId="53" fillId="24" borderId="26" xfId="0" applyFont="1" applyFill="1" applyBorder="1" applyAlignment="1">
      <alignment horizontal="center" vertical="center" textRotation="90" wrapText="1"/>
    </xf>
    <xf numFmtId="0" fontId="9" fillId="27" borderId="42" xfId="0" quotePrefix="1" applyFont="1" applyFill="1" applyBorder="1" applyAlignment="1">
      <alignment horizontal="center" vertical="center"/>
    </xf>
    <xf numFmtId="0" fontId="9" fillId="27" borderId="48" xfId="0" quotePrefix="1" applyFont="1" applyFill="1" applyBorder="1" applyAlignment="1">
      <alignment horizontal="center" vertical="center"/>
    </xf>
    <xf numFmtId="0" fontId="9" fillId="27" borderId="49" xfId="0" quotePrefix="1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left" wrapText="1"/>
    </xf>
    <xf numFmtId="0" fontId="9" fillId="26" borderId="49" xfId="0" applyFont="1" applyFill="1" applyBorder="1" applyAlignment="1">
      <alignment horizontal="left" wrapText="1"/>
    </xf>
    <xf numFmtId="0" fontId="9" fillId="24" borderId="53" xfId="0" applyFont="1" applyFill="1" applyBorder="1" applyAlignment="1">
      <alignment horizontal="center"/>
    </xf>
    <xf numFmtId="0" fontId="9" fillId="24" borderId="25" xfId="0" applyFont="1" applyFill="1" applyBorder="1" applyAlignment="1">
      <alignment horizontal="center"/>
    </xf>
    <xf numFmtId="0" fontId="53" fillId="24" borderId="26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/>
    </xf>
    <xf numFmtId="0" fontId="8" fillId="24" borderId="61" xfId="0" applyFont="1" applyFill="1" applyBorder="1" applyAlignment="1">
      <alignment horizontal="center" vertical="center" wrapText="1"/>
    </xf>
    <xf numFmtId="0" fontId="8" fillId="24" borderId="52" xfId="0" applyFont="1" applyFill="1" applyBorder="1" applyAlignment="1">
      <alignment horizontal="center" vertical="center" wrapText="1"/>
    </xf>
    <xf numFmtId="0" fontId="9" fillId="24" borderId="61" xfId="0" quotePrefix="1" applyFont="1" applyFill="1" applyBorder="1" applyAlignment="1">
      <alignment horizontal="center" vertical="center" wrapText="1"/>
    </xf>
    <xf numFmtId="0" fontId="9" fillId="24" borderId="52" xfId="0" quotePrefix="1" applyFont="1" applyFill="1" applyBorder="1" applyAlignment="1">
      <alignment horizontal="center" vertical="center" wrapText="1"/>
    </xf>
    <xf numFmtId="0" fontId="9" fillId="24" borderId="61" xfId="0" applyFont="1" applyFill="1" applyBorder="1" applyAlignment="1">
      <alignment horizontal="center" vertical="center" wrapText="1"/>
    </xf>
    <xf numFmtId="0" fontId="9" fillId="24" borderId="52" xfId="0" applyFont="1" applyFill="1" applyBorder="1" applyAlignment="1">
      <alignment horizontal="center" vertical="center" wrapText="1"/>
    </xf>
    <xf numFmtId="0" fontId="9" fillId="24" borderId="62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9" fillId="24" borderId="70" xfId="0" applyFont="1" applyFill="1" applyBorder="1" applyAlignment="1">
      <alignment horizontal="center" vertical="center" wrapText="1"/>
    </xf>
    <xf numFmtId="0" fontId="9" fillId="24" borderId="36" xfId="0" quotePrefix="1" applyFont="1" applyFill="1" applyBorder="1" applyAlignment="1">
      <alignment horizontal="center" vertical="center" wrapText="1"/>
    </xf>
    <xf numFmtId="0" fontId="9" fillId="24" borderId="24" xfId="0" quotePrefix="1" applyFont="1" applyFill="1" applyBorder="1" applyAlignment="1">
      <alignment horizontal="center" vertical="center" wrapText="1"/>
    </xf>
    <xf numFmtId="165" fontId="9" fillId="24" borderId="47" xfId="0" applyNumberFormat="1" applyFont="1" applyFill="1" applyBorder="1" applyAlignment="1">
      <alignment horizontal="center" vertical="center" wrapText="1"/>
    </xf>
    <xf numFmtId="165" fontId="9" fillId="24" borderId="63" xfId="0" applyNumberFormat="1" applyFont="1" applyFill="1" applyBorder="1" applyAlignment="1">
      <alignment horizontal="center" vertical="center" wrapText="1"/>
    </xf>
    <xf numFmtId="0" fontId="9" fillId="26" borderId="61" xfId="0" quotePrefix="1" applyFont="1" applyFill="1" applyBorder="1" applyAlignment="1">
      <alignment horizontal="center" vertical="center" wrapText="1"/>
    </xf>
    <xf numFmtId="0" fontId="9" fillId="26" borderId="52" xfId="0" quotePrefix="1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vertical="center" wrapText="1"/>
    </xf>
    <xf numFmtId="0" fontId="40" fillId="29" borderId="16" xfId="0" applyFont="1" applyFill="1" applyBorder="1" applyAlignment="1">
      <alignment wrapText="1"/>
    </xf>
    <xf numFmtId="0" fontId="40" fillId="29" borderId="32" xfId="0" applyFont="1" applyFill="1" applyBorder="1" applyAlignment="1">
      <alignment wrapText="1"/>
    </xf>
    <xf numFmtId="0" fontId="40" fillId="29" borderId="29" xfId="0" applyFont="1" applyFill="1" applyBorder="1" applyAlignment="1">
      <alignment wrapText="1"/>
    </xf>
    <xf numFmtId="0" fontId="40" fillId="29" borderId="40" xfId="0" applyFont="1" applyFill="1" applyBorder="1" applyAlignment="1">
      <alignment wrapText="1"/>
    </xf>
    <xf numFmtId="0" fontId="40" fillId="29" borderId="78" xfId="0" applyFont="1" applyFill="1" applyBorder="1" applyAlignment="1">
      <alignment wrapText="1"/>
    </xf>
    <xf numFmtId="0" fontId="40" fillId="24" borderId="19" xfId="0" applyFont="1" applyFill="1" applyBorder="1" applyAlignment="1">
      <alignment horizontal="left" vertical="top" wrapText="1"/>
    </xf>
    <xf numFmtId="0" fontId="40" fillId="24" borderId="16" xfId="0" applyFont="1" applyFill="1" applyBorder="1" applyAlignment="1">
      <alignment vertical="center" wrapText="1"/>
    </xf>
    <xf numFmtId="0" fontId="40" fillId="24" borderId="32" xfId="0" applyFont="1" applyFill="1" applyBorder="1" applyAlignment="1">
      <alignment vertical="center" wrapText="1"/>
    </xf>
    <xf numFmtId="0" fontId="40" fillId="29" borderId="19" xfId="0" applyFont="1" applyFill="1" applyBorder="1" applyAlignment="1">
      <alignment wrapText="1"/>
    </xf>
    <xf numFmtId="0" fontId="40" fillId="0" borderId="31" xfId="0" applyFont="1" applyFill="1" applyBorder="1" applyAlignment="1">
      <alignment horizontal="left" vertical="center" wrapText="1"/>
    </xf>
    <xf numFmtId="0" fontId="40" fillId="29" borderId="28" xfId="0" applyFont="1" applyFill="1" applyBorder="1" applyAlignment="1">
      <alignment wrapText="1"/>
    </xf>
    <xf numFmtId="0" fontId="8" fillId="24" borderId="31" xfId="0" applyFont="1" applyFill="1" applyBorder="1" applyAlignment="1">
      <alignment vertical="center" wrapText="1"/>
    </xf>
    <xf numFmtId="0" fontId="40" fillId="24" borderId="0" xfId="0" applyFont="1" applyFill="1" applyBorder="1" applyAlignment="1">
      <alignment vertical="center" wrapText="1"/>
    </xf>
    <xf numFmtId="0" fontId="40" fillId="0" borderId="16" xfId="0" applyFont="1" applyBorder="1" applyAlignment="1">
      <alignment wrapText="1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 2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2 2" xfId="47"/>
    <cellStyle name="Обычный 2 3" xfId="46"/>
    <cellStyle name="Обычный_552100_АиАХ_дн" xfId="38"/>
    <cellStyle name="Обычный_ИВТ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162658</xdr:colOff>
      <xdr:row>3</xdr:row>
      <xdr:rowOff>70340</xdr:rowOff>
    </xdr:from>
    <xdr:to>
      <xdr:col>59</xdr:col>
      <xdr:colOff>123948</xdr:colOff>
      <xdr:row>5</xdr:row>
      <xdr:rowOff>180121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251581" y="1411167"/>
          <a:ext cx="2635617" cy="615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20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23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4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-окуу жылына топтоо үчүн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Для набора 20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23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4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уч.года</a:t>
          </a:r>
          <a:endParaRPr lang="ru-RU" sz="900" b="0" i="0">
            <a:effectLst/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900">
              <a:effectLst/>
              <a:latin typeface="Times New Roman" pitchFamily="18" charset="0"/>
              <a:ea typeface="+mn-ea"/>
              <a:cs typeface="Times New Roman" pitchFamily="18" charset="0"/>
            </a:rPr>
            <a:t>Für den Studentenauswahl 2023-2024 studien jahre</a:t>
          </a:r>
          <a:endParaRPr lang="ru-RU" sz="9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139211</xdr:colOff>
      <xdr:row>3</xdr:row>
      <xdr:rowOff>117164</xdr:rowOff>
    </xdr:from>
    <xdr:to>
      <xdr:col>13</xdr:col>
      <xdr:colOff>59590</xdr:colOff>
      <xdr:row>11</xdr:row>
      <xdr:rowOff>76200</xdr:rowOff>
    </xdr:to>
    <xdr:sp macro="" textlink="">
      <xdr:nvSpPr>
        <xdr:cNvPr id="6" name="TextBox 5"/>
        <xdr:cNvSpPr txBox="1"/>
      </xdr:nvSpPr>
      <xdr:spPr>
        <a:xfrm>
          <a:off x="139211" y="1457991"/>
          <a:ext cx="2140437" cy="1739478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>
              <a:effectLst/>
              <a:latin typeface="Times New Roman" pitchFamily="18" charset="0"/>
              <a:ea typeface="+mn-ea"/>
              <a:cs typeface="Times New Roman" pitchFamily="18" charset="0"/>
            </a:rPr>
            <a:t>BESTÄTIGE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Окуу иштери боюнча проректор</a:t>
          </a:r>
          <a:r>
            <a:rPr lang="ru-RU" sz="1000" b="1" i="0">
              <a:effectLst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учебной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>
              <a:effectLst/>
              <a:latin typeface="Times New Roman" pitchFamily="18" charset="0"/>
              <a:ea typeface="+mn-ea"/>
              <a:cs typeface="Times New Roman" pitchFamily="18" charset="0"/>
            </a:rPr>
            <a:t>Prorektor fuer die Lernarbeit</a:t>
          </a:r>
          <a:r>
            <a:rPr lang="en-US" sz="1000">
              <a:effectLst/>
              <a:latin typeface="+mn-lt"/>
              <a:ea typeface="+mn-ea"/>
              <a:cs typeface="+mn-cs"/>
            </a:rPr>
            <a:t> 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____________Элеманова Р.Ш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Elemanova R.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Sh.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23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j.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51</xdr:col>
      <xdr:colOff>21981</xdr:colOff>
      <xdr:row>12</xdr:row>
      <xdr:rowOff>183696</xdr:rowOff>
    </xdr:from>
    <xdr:to>
      <xdr:col>59</xdr:col>
      <xdr:colOff>180610</xdr:colOff>
      <xdr:row>14</xdr:row>
      <xdr:rowOff>205154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806962" y="3517446"/>
          <a:ext cx="2136898" cy="600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Окуу планынын иштөөсүнүн минималдуу мөөнөтү - 4 жыл</a:t>
          </a:r>
          <a:r>
            <a:rPr lang="ru-RU" sz="800" b="0" i="1">
              <a:solidFill>
                <a:srgbClr val="FF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Минимальный срок действия учебного плана-4 года / </a:t>
          </a:r>
          <a:r>
            <a:rPr lang="en-US" sz="800" i="1">
              <a:effectLst/>
              <a:latin typeface="Times New Roman" pitchFamily="18" charset="0"/>
              <a:ea typeface="+mn-ea"/>
              <a:cs typeface="Times New Roman" pitchFamily="18" charset="0"/>
            </a:rPr>
            <a:t>minimale Laufzeit des Lehrplanes – 4 Jahre</a:t>
          </a:r>
          <a:endParaRPr lang="ru-RU" sz="800" b="0" i="1" strike="noStrike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19</xdr:col>
      <xdr:colOff>9525</xdr:colOff>
      <xdr:row>22</xdr:row>
      <xdr:rowOff>9525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6197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159328</xdr:colOff>
      <xdr:row>30</xdr:row>
      <xdr:rowOff>162791</xdr:rowOff>
    </xdr:from>
    <xdr:to>
      <xdr:col>8</xdr:col>
      <xdr:colOff>333</xdr:colOff>
      <xdr:row>32</xdr:row>
      <xdr:rowOff>19050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603" y="7316066"/>
          <a:ext cx="180975" cy="180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" name="Line 2266"/>
        <xdr:cNvSpPr>
          <a:spLocks noChangeShapeType="1"/>
        </xdr:cNvSpPr>
      </xdr:nvSpPr>
      <xdr:spPr bwMode="auto">
        <a:xfrm>
          <a:off x="104679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38100</xdr:rowOff>
    </xdr:from>
    <xdr:to>
      <xdr:col>7</xdr:col>
      <xdr:colOff>0</xdr:colOff>
      <xdr:row>8</xdr:row>
      <xdr:rowOff>142875</xdr:rowOff>
    </xdr:to>
    <xdr:sp macro="" textlink="">
      <xdr:nvSpPr>
        <xdr:cNvPr id="5" name="Line 4062"/>
        <xdr:cNvSpPr>
          <a:spLocks noChangeShapeType="1"/>
        </xdr:cNvSpPr>
      </xdr:nvSpPr>
      <xdr:spPr bwMode="auto">
        <a:xfrm>
          <a:off x="10467975" y="35528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60477</xdr:rowOff>
    </xdr:from>
    <xdr:to>
      <xdr:col>1</xdr:col>
      <xdr:colOff>4844143</xdr:colOff>
      <xdr:row>4</xdr:row>
      <xdr:rowOff>0</xdr:rowOff>
    </xdr:to>
    <xdr:sp macro="" textlink="">
      <xdr:nvSpPr>
        <xdr:cNvPr id="7" name="TextBox 6"/>
        <xdr:cNvSpPr txBox="1"/>
      </xdr:nvSpPr>
      <xdr:spPr>
        <a:xfrm>
          <a:off x="0" y="60477"/>
          <a:ext cx="5823857" cy="115055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Институттун директору</a:t>
          </a:r>
          <a:r>
            <a:rPr lang="ru-RU" sz="1400" b="1" i="0">
              <a:effectLst/>
              <a:latin typeface="+mn-lt"/>
              <a:ea typeface="+mn-ea"/>
              <a:cs typeface="+mn-cs"/>
            </a:rPr>
            <a:t> /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Директор института /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Director of the Institute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________________________________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"___"________20___ ж./г./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tabSelected="1" view="pageBreakPreview" topLeftCell="A13" zoomScale="130" zoomScaleNormal="100" zoomScaleSheetLayoutView="130" workbookViewId="0">
      <selection activeCell="AO20" sqref="AO20"/>
    </sheetView>
  </sheetViews>
  <sheetFormatPr defaultRowHeight="12.75" x14ac:dyDescent="0.2"/>
  <cols>
    <col min="1" max="1" width="3" style="20" customWidth="1"/>
    <col min="2" max="22" width="2.5703125" style="20" customWidth="1"/>
    <col min="23" max="23" width="2.7109375" style="20" customWidth="1"/>
    <col min="24" max="24" width="2.5703125" style="20" customWidth="1"/>
    <col min="25" max="25" width="2.7109375" style="20" customWidth="1"/>
    <col min="26" max="31" width="2.5703125" style="20" customWidth="1"/>
    <col min="32" max="32" width="3" style="20" customWidth="1"/>
    <col min="33" max="33" width="2.5703125" style="20" customWidth="1"/>
    <col min="34" max="34" width="3.140625" style="20" customWidth="1"/>
    <col min="35" max="38" width="2.5703125" style="20" customWidth="1"/>
    <col min="39" max="39" width="2.42578125" style="20" customWidth="1"/>
    <col min="40" max="42" width="2.5703125" style="20" customWidth="1"/>
    <col min="43" max="43" width="3" style="20" customWidth="1"/>
    <col min="44" max="44" width="2.7109375" style="20" customWidth="1"/>
    <col min="45" max="49" width="2.5703125" style="20" customWidth="1"/>
    <col min="50" max="50" width="2.85546875" style="20" customWidth="1"/>
    <col min="51" max="53" width="2.5703125" style="20" customWidth="1"/>
    <col min="54" max="54" width="4" style="20" customWidth="1"/>
    <col min="55" max="55" width="5.140625" style="20" customWidth="1"/>
    <col min="56" max="56" width="3.7109375" style="20" customWidth="1"/>
    <col min="57" max="57" width="3.140625" style="20" customWidth="1"/>
    <col min="58" max="58" width="4.42578125" style="20" customWidth="1"/>
    <col min="59" max="59" width="4.140625" style="20" customWidth="1"/>
    <col min="60" max="60" width="3.7109375" style="20" customWidth="1"/>
    <col min="61" max="16384" width="9.140625" style="20"/>
  </cols>
  <sheetData>
    <row r="1" spans="1:62" s="6" customFormat="1" ht="33" customHeight="1" x14ac:dyDescent="0.2">
      <c r="A1" s="567" t="s">
        <v>256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9"/>
    </row>
    <row r="2" spans="1:62" s="6" customFormat="1" ht="35.25" customHeight="1" x14ac:dyDescent="0.25">
      <c r="A2" s="569" t="s">
        <v>257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  <c r="AS2" s="569"/>
      <c r="AT2" s="569"/>
      <c r="AU2" s="569"/>
      <c r="AV2" s="569"/>
      <c r="AW2" s="569"/>
      <c r="AX2" s="569"/>
      <c r="AY2" s="569"/>
      <c r="AZ2" s="569"/>
      <c r="BA2" s="569"/>
      <c r="BB2" s="569"/>
      <c r="BC2" s="569"/>
      <c r="BD2" s="569"/>
      <c r="BE2" s="569"/>
      <c r="BF2" s="569"/>
      <c r="BG2" s="569"/>
      <c r="BH2" s="569"/>
      <c r="BI2" s="10"/>
    </row>
    <row r="3" spans="1:62" s="6" customFormat="1" ht="37.5" customHeight="1" x14ac:dyDescent="0.2">
      <c r="A3" s="570" t="s">
        <v>258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570"/>
      <c r="AU3" s="570"/>
      <c r="AV3" s="570"/>
      <c r="AW3" s="570"/>
      <c r="AX3" s="570"/>
      <c r="AY3" s="570"/>
      <c r="AZ3" s="570"/>
      <c r="BA3" s="570"/>
      <c r="BB3" s="570"/>
      <c r="BC3" s="570"/>
      <c r="BD3" s="570"/>
      <c r="BE3" s="570"/>
      <c r="BF3" s="570"/>
      <c r="BG3" s="570"/>
      <c r="BH3" s="570"/>
    </row>
    <row r="4" spans="1:62" s="6" customFormat="1" ht="25.5" customHeight="1" x14ac:dyDescent="0.2">
      <c r="A4" s="568" t="s">
        <v>259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11"/>
    </row>
    <row r="5" spans="1:62" s="6" customFormat="1" ht="14.25" customHeight="1" x14ac:dyDescent="0.2">
      <c r="A5" s="489"/>
      <c r="B5" s="489"/>
      <c r="C5" s="490"/>
      <c r="D5" s="489"/>
      <c r="E5" s="489"/>
      <c r="F5" s="489"/>
      <c r="G5" s="491"/>
      <c r="H5" s="492"/>
      <c r="I5" s="492"/>
      <c r="J5" s="492"/>
      <c r="K5" s="492"/>
      <c r="L5" s="492"/>
      <c r="M5" s="493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2"/>
      <c r="AS5" s="495"/>
      <c r="AT5" s="495"/>
      <c r="AU5" s="495"/>
      <c r="AV5" s="496"/>
      <c r="AW5" s="496"/>
      <c r="AX5" s="496"/>
      <c r="AY5" s="489"/>
      <c r="AZ5" s="489"/>
      <c r="BA5" s="489"/>
      <c r="BB5" s="497"/>
      <c r="BC5" s="497"/>
      <c r="BD5" s="497"/>
      <c r="BE5" s="497"/>
      <c r="BF5" s="497"/>
      <c r="BG5" s="497"/>
      <c r="BH5" s="497"/>
      <c r="BI5" s="11"/>
    </row>
    <row r="6" spans="1:62" s="6" customFormat="1" ht="16.5" customHeight="1" x14ac:dyDescent="0.25">
      <c r="A6" s="571" t="s">
        <v>260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498" t="s">
        <v>261</v>
      </c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500"/>
      <c r="AV6" s="500"/>
      <c r="AW6" s="501"/>
      <c r="AX6" s="501"/>
      <c r="AY6" s="501"/>
      <c r="AZ6" s="502"/>
      <c r="BA6" s="502"/>
      <c r="BB6" s="502"/>
      <c r="BC6" s="502"/>
      <c r="BD6" s="502"/>
      <c r="BE6" s="502"/>
      <c r="BF6" s="502"/>
      <c r="BG6" s="502"/>
      <c r="BH6" s="502"/>
      <c r="BJ6" s="11"/>
    </row>
    <row r="7" spans="1:62" s="6" customFormat="1" ht="16.5" customHeight="1" x14ac:dyDescent="0.25">
      <c r="A7" s="503"/>
      <c r="B7" s="504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5"/>
      <c r="N7" s="506"/>
      <c r="O7" s="504"/>
      <c r="P7" s="505"/>
      <c r="Q7" s="505"/>
      <c r="R7" s="505"/>
      <c r="S7" s="505"/>
      <c r="T7" s="505"/>
      <c r="U7" s="505"/>
      <c r="V7" s="505"/>
      <c r="W7" s="507"/>
      <c r="X7" s="505"/>
      <c r="Y7" s="505"/>
      <c r="Z7" s="502"/>
      <c r="AA7" s="502"/>
      <c r="AB7" s="508"/>
      <c r="AC7" s="509"/>
      <c r="AD7" s="499"/>
      <c r="AE7" s="510" t="s">
        <v>262</v>
      </c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500"/>
      <c r="AV7" s="511"/>
      <c r="AW7" s="508"/>
      <c r="AX7" s="508"/>
      <c r="AY7" s="508"/>
      <c r="AZ7" s="502"/>
      <c r="BA7" s="502"/>
      <c r="BB7" s="502"/>
      <c r="BC7" s="502"/>
      <c r="BD7" s="502"/>
      <c r="BE7" s="502"/>
      <c r="BF7" s="502"/>
      <c r="BG7" s="502"/>
      <c r="BH7" s="502"/>
      <c r="BJ7" s="11"/>
    </row>
    <row r="8" spans="1:62" s="6" customFormat="1" ht="16.5" customHeight="1" x14ac:dyDescent="0.25">
      <c r="A8" s="503"/>
      <c r="B8" s="504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5"/>
      <c r="N8" s="506"/>
      <c r="O8" s="504"/>
      <c r="P8" s="505"/>
      <c r="Q8" s="505"/>
      <c r="R8" s="505"/>
      <c r="S8" s="505"/>
      <c r="T8" s="505"/>
      <c r="U8" s="505"/>
      <c r="V8" s="505"/>
      <c r="W8" s="507"/>
      <c r="X8" s="505"/>
      <c r="Y8" s="505"/>
      <c r="Z8" s="502"/>
      <c r="AA8" s="502"/>
      <c r="AB8" s="508"/>
      <c r="AC8" s="509"/>
      <c r="AD8" s="499"/>
      <c r="AE8" s="512" t="s">
        <v>263</v>
      </c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499"/>
      <c r="AS8" s="499"/>
      <c r="AT8" s="499"/>
      <c r="AU8" s="500"/>
      <c r="AV8" s="511"/>
      <c r="AW8" s="508"/>
      <c r="AX8" s="508"/>
      <c r="AY8" s="508"/>
      <c r="AZ8" s="502"/>
      <c r="BA8" s="502"/>
      <c r="BB8" s="502"/>
      <c r="BC8" s="502"/>
      <c r="BD8" s="502"/>
      <c r="BE8" s="502" t="s">
        <v>1</v>
      </c>
      <c r="BF8" s="502"/>
      <c r="BG8" s="502"/>
      <c r="BH8" s="502"/>
      <c r="BJ8" s="11"/>
    </row>
    <row r="9" spans="1:62" s="6" customFormat="1" ht="16.5" customHeight="1" x14ac:dyDescent="0.25">
      <c r="A9" s="571" t="s">
        <v>264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02"/>
      <c r="AA9" s="502"/>
      <c r="AB9" s="513" t="s">
        <v>265</v>
      </c>
      <c r="AC9" s="514"/>
      <c r="AD9" s="514"/>
      <c r="AE9" s="508"/>
      <c r="AF9" s="514"/>
      <c r="AG9" s="514"/>
      <c r="AH9" s="514"/>
      <c r="AI9" s="514"/>
      <c r="AJ9" s="514"/>
      <c r="AK9" s="514"/>
      <c r="AL9" s="514"/>
      <c r="AM9" s="514"/>
      <c r="AN9" s="514"/>
      <c r="AO9" s="514"/>
      <c r="AP9" s="514"/>
      <c r="AQ9" s="514"/>
      <c r="AR9" s="514"/>
      <c r="AS9" s="514"/>
      <c r="AT9" s="514"/>
      <c r="AU9" s="511"/>
      <c r="AV9" s="511"/>
      <c r="AW9" s="508"/>
      <c r="AX9" s="508"/>
      <c r="AY9" s="508"/>
      <c r="AZ9" s="502"/>
      <c r="BA9" s="515"/>
      <c r="BB9" s="502"/>
      <c r="BC9" s="502"/>
      <c r="BD9" s="502"/>
      <c r="BE9" s="502"/>
      <c r="BF9" s="502"/>
      <c r="BG9" s="502"/>
      <c r="BH9" s="502"/>
      <c r="BJ9" s="11"/>
    </row>
    <row r="10" spans="1:62" s="6" customFormat="1" ht="16.5" customHeight="1" x14ac:dyDescent="0.25">
      <c r="A10" s="503"/>
      <c r="B10" s="504"/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6"/>
      <c r="N10" s="506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2"/>
      <c r="AA10" s="502"/>
      <c r="AB10" s="516" t="s">
        <v>266</v>
      </c>
      <c r="AC10" s="501"/>
      <c r="AD10" s="501"/>
      <c r="AE10" s="501"/>
      <c r="AF10" s="501"/>
      <c r="AG10" s="501"/>
      <c r="AH10" s="501"/>
      <c r="AI10" s="501"/>
      <c r="AJ10" s="517"/>
      <c r="AK10" s="517"/>
      <c r="AL10" s="517"/>
      <c r="AM10" s="517"/>
      <c r="AN10" s="517"/>
      <c r="AO10" s="517"/>
      <c r="AP10" s="517"/>
      <c r="AQ10" s="517"/>
      <c r="AR10" s="517"/>
      <c r="AS10" s="517"/>
      <c r="AT10" s="517"/>
      <c r="AU10" s="518"/>
      <c r="AV10" s="518"/>
      <c r="AW10" s="501"/>
      <c r="AX10" s="501"/>
      <c r="AY10" s="501"/>
      <c r="AZ10" s="502"/>
      <c r="BA10" s="502"/>
      <c r="BB10" s="502"/>
      <c r="BC10" s="502"/>
      <c r="BD10" s="502"/>
      <c r="BE10" s="502"/>
      <c r="BF10" s="502"/>
      <c r="BG10" s="502"/>
      <c r="BH10" s="502"/>
      <c r="BJ10" s="5"/>
    </row>
    <row r="11" spans="1:62" s="6" customFormat="1" ht="16.5" customHeight="1" x14ac:dyDescent="0.25">
      <c r="A11" s="503"/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6"/>
      <c r="N11" s="506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2"/>
      <c r="AA11" s="502"/>
      <c r="AB11" s="516"/>
      <c r="AC11" s="508"/>
      <c r="AD11" s="508"/>
      <c r="AE11" s="508"/>
      <c r="AF11" s="508"/>
      <c r="AG11" s="508"/>
      <c r="AH11" s="508"/>
      <c r="AI11" s="508"/>
      <c r="AJ11" s="519"/>
      <c r="AK11" s="519"/>
      <c r="AL11" s="519"/>
      <c r="AM11" s="519"/>
      <c r="AN11" s="519"/>
      <c r="AO11" s="519"/>
      <c r="AP11" s="519"/>
      <c r="AQ11" s="519"/>
      <c r="AR11" s="519"/>
      <c r="AS11" s="519"/>
      <c r="AT11" s="519"/>
      <c r="AU11" s="520"/>
      <c r="AV11" s="520"/>
      <c r="AW11" s="508"/>
      <c r="AX11" s="508"/>
      <c r="AY11" s="508"/>
      <c r="AZ11" s="502"/>
      <c r="BA11" s="502"/>
      <c r="BB11" s="502"/>
      <c r="BC11" s="502"/>
      <c r="BD11" s="502"/>
      <c r="BE11" s="502"/>
      <c r="BF11" s="502"/>
      <c r="BG11" s="502"/>
      <c r="BH11" s="502"/>
      <c r="BJ11" s="11"/>
    </row>
    <row r="12" spans="1:62" s="6" customFormat="1" ht="16.5" customHeight="1" x14ac:dyDescent="0.25">
      <c r="A12" s="503"/>
      <c r="B12" s="504"/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6"/>
      <c r="N12" s="506"/>
      <c r="O12" s="504"/>
      <c r="P12" s="504"/>
      <c r="Q12" s="504"/>
      <c r="R12" s="504"/>
      <c r="S12" s="504"/>
      <c r="T12" s="504"/>
      <c r="U12" s="504"/>
      <c r="V12" s="504"/>
      <c r="W12" s="504"/>
      <c r="X12" s="504"/>
      <c r="Y12" s="504"/>
      <c r="Z12" s="502"/>
      <c r="AA12" s="502"/>
      <c r="AB12" s="516"/>
      <c r="AC12" s="508"/>
      <c r="AD12" s="508"/>
      <c r="AE12" s="508"/>
      <c r="AF12" s="508"/>
      <c r="AG12" s="508"/>
      <c r="AH12" s="508"/>
      <c r="AI12" s="508"/>
      <c r="AJ12" s="519"/>
      <c r="AK12" s="519"/>
      <c r="AL12" s="519"/>
      <c r="AM12" s="519"/>
      <c r="AN12" s="519"/>
      <c r="AO12" s="519"/>
      <c r="AP12" s="519"/>
      <c r="AQ12" s="519"/>
      <c r="AR12" s="519"/>
      <c r="AS12" s="519"/>
      <c r="AT12" s="519"/>
      <c r="AU12" s="520"/>
      <c r="AV12" s="520"/>
      <c r="AW12" s="508"/>
      <c r="AX12" s="508"/>
      <c r="AY12" s="508"/>
      <c r="AZ12" s="502"/>
      <c r="BA12" s="502"/>
      <c r="BB12" s="502"/>
      <c r="BC12" s="502"/>
      <c r="BD12" s="502"/>
      <c r="BE12" s="502"/>
      <c r="BF12" s="502"/>
      <c r="BG12" s="502"/>
      <c r="BH12" s="502"/>
      <c r="BJ12" s="11"/>
    </row>
    <row r="13" spans="1:62" s="6" customFormat="1" ht="18" customHeight="1" x14ac:dyDescent="0.25">
      <c r="A13" s="521" t="s">
        <v>267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02"/>
      <c r="AA13" s="502"/>
      <c r="AB13" s="516" t="s">
        <v>268</v>
      </c>
      <c r="AC13" s="508"/>
      <c r="AD13" s="508"/>
      <c r="AE13" s="522"/>
      <c r="AF13" s="499"/>
      <c r="AG13" s="499"/>
      <c r="AH13" s="499"/>
      <c r="AI13" s="499"/>
      <c r="AJ13" s="499"/>
      <c r="AK13" s="499"/>
      <c r="AL13" s="517"/>
      <c r="AM13" s="517"/>
      <c r="AN13" s="517"/>
      <c r="AO13" s="517"/>
      <c r="AP13" s="517"/>
      <c r="AQ13" s="517"/>
      <c r="AR13" s="517"/>
      <c r="AS13" s="517"/>
      <c r="AT13" s="517"/>
      <c r="AU13" s="518"/>
      <c r="AV13" s="520"/>
      <c r="AW13" s="508"/>
      <c r="AX13" s="508"/>
      <c r="AY13" s="508"/>
      <c r="AZ13" s="502"/>
      <c r="BA13" s="502"/>
      <c r="BB13" s="502"/>
      <c r="BC13" s="502"/>
      <c r="BD13" s="502"/>
      <c r="BE13" s="502"/>
      <c r="BF13" s="502"/>
      <c r="BG13" s="502"/>
      <c r="BH13" s="502"/>
      <c r="BJ13" s="11"/>
    </row>
    <row r="14" spans="1:62" s="6" customFormat="1" ht="27.75" customHeight="1" x14ac:dyDescent="0.25">
      <c r="A14" s="572" t="s">
        <v>269</v>
      </c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23" t="s">
        <v>270</v>
      </c>
      <c r="AC14" s="522"/>
      <c r="AD14" s="524"/>
      <c r="AE14" s="524"/>
      <c r="AF14" s="524"/>
      <c r="AG14" s="524"/>
      <c r="AH14" s="524"/>
      <c r="AI14" s="524"/>
      <c r="AJ14" s="524"/>
      <c r="AK14" s="524"/>
      <c r="AL14" s="525"/>
      <c r="AM14" s="525"/>
      <c r="AN14" s="525"/>
      <c r="AO14" s="525"/>
      <c r="AP14" s="525"/>
      <c r="AQ14" s="525"/>
      <c r="AR14" s="525"/>
      <c r="AS14" s="525"/>
      <c r="AT14" s="525"/>
      <c r="AU14" s="526"/>
      <c r="AV14" s="527"/>
      <c r="AW14" s="508"/>
      <c r="AX14" s="508"/>
      <c r="AY14" s="508"/>
      <c r="AZ14" s="502"/>
      <c r="BA14" s="502"/>
      <c r="BB14" s="502"/>
      <c r="BC14" s="502"/>
      <c r="BD14" s="502"/>
      <c r="BE14" s="502"/>
      <c r="BF14" s="502"/>
      <c r="BG14" s="502"/>
      <c r="BH14" s="502"/>
      <c r="BJ14" s="11"/>
    </row>
    <row r="15" spans="1:62" s="6" customFormat="1" ht="16.5" customHeight="1" x14ac:dyDescent="0.25">
      <c r="A15" s="571" t="s">
        <v>271</v>
      </c>
      <c r="B15" s="571"/>
      <c r="C15" s="571"/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28" t="s">
        <v>272</v>
      </c>
      <c r="AC15" s="529"/>
      <c r="AD15" s="529"/>
      <c r="AE15" s="529"/>
      <c r="AF15" s="529"/>
      <c r="AG15" s="529"/>
      <c r="AH15" s="529"/>
      <c r="AI15" s="529"/>
      <c r="AJ15" s="529"/>
      <c r="AK15" s="529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0"/>
      <c r="AX15" s="530"/>
      <c r="AY15" s="530"/>
      <c r="AZ15" s="495"/>
      <c r="BA15" s="495"/>
      <c r="BB15" s="495"/>
      <c r="BC15" s="495"/>
      <c r="BD15" s="495"/>
      <c r="BE15" s="495"/>
      <c r="BF15" s="495"/>
      <c r="BG15" s="495"/>
      <c r="BH15" s="495"/>
      <c r="BI15" s="11"/>
    </row>
    <row r="16" spans="1:62" ht="12" customHeight="1" x14ac:dyDescent="0.4">
      <c r="A16" s="13"/>
      <c r="B16" s="13"/>
      <c r="C16" s="13"/>
      <c r="D16" s="13"/>
      <c r="E16" s="14"/>
      <c r="F16" s="15"/>
      <c r="G16" s="14"/>
      <c r="H16" s="13"/>
      <c r="I16" s="14"/>
      <c r="J16" s="14"/>
      <c r="K16" s="16"/>
      <c r="L16" s="17"/>
      <c r="M16" s="17"/>
      <c r="N16" s="17"/>
      <c r="O16" s="17"/>
      <c r="P16" s="13"/>
      <c r="Q16" s="13"/>
      <c r="R16" s="18"/>
      <c r="S16" s="13"/>
      <c r="T16" s="13"/>
      <c r="U16" s="13"/>
      <c r="V16" s="13"/>
      <c r="W16" s="13"/>
      <c r="X16" s="13"/>
      <c r="Y16" s="13"/>
      <c r="Z16" s="13"/>
      <c r="AA16" s="13"/>
      <c r="AB16" s="14"/>
      <c r="AC16" s="14"/>
      <c r="AD16" s="14"/>
      <c r="AE16" s="14"/>
      <c r="AF16" s="14"/>
      <c r="AG16" s="14"/>
      <c r="AH16" s="14"/>
      <c r="AI16" s="14"/>
      <c r="AJ16" s="14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</row>
    <row r="17" spans="1:60" s="21" customFormat="1" ht="37.5" customHeight="1" x14ac:dyDescent="0.2">
      <c r="A17" s="577" t="s">
        <v>273</v>
      </c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U17" s="578"/>
      <c r="V17" s="578"/>
      <c r="W17" s="578"/>
      <c r="X17" s="578"/>
      <c r="Y17" s="578"/>
      <c r="Z17" s="578"/>
      <c r="AA17" s="578"/>
      <c r="AB17" s="578"/>
      <c r="AC17" s="578"/>
      <c r="AD17" s="578"/>
      <c r="AE17" s="578"/>
      <c r="AF17" s="578"/>
      <c r="AG17" s="578"/>
      <c r="AH17" s="578"/>
      <c r="AI17" s="578"/>
      <c r="AJ17" s="578"/>
      <c r="AK17" s="578"/>
      <c r="AL17" s="578"/>
      <c r="AM17" s="578"/>
      <c r="AN17" s="578"/>
      <c r="AO17" s="578"/>
      <c r="AP17" s="578"/>
      <c r="AQ17" s="578"/>
      <c r="AR17" s="578"/>
      <c r="AS17" s="578"/>
      <c r="AT17" s="578"/>
      <c r="AU17" s="578"/>
      <c r="AV17" s="578"/>
      <c r="AW17" s="578"/>
      <c r="AX17" s="578"/>
      <c r="AY17" s="578"/>
      <c r="AZ17" s="578"/>
      <c r="BA17" s="579"/>
      <c r="BB17" s="560" t="s">
        <v>274</v>
      </c>
      <c r="BC17" s="560"/>
      <c r="BD17" s="560"/>
      <c r="BE17" s="560"/>
      <c r="BF17" s="560"/>
      <c r="BG17" s="560"/>
      <c r="BH17" s="560"/>
    </row>
    <row r="18" spans="1:60" s="21" customFormat="1" ht="12.75" customHeight="1" x14ac:dyDescent="0.2">
      <c r="A18" s="561" t="s">
        <v>275</v>
      </c>
      <c r="B18" s="564" t="s">
        <v>59</v>
      </c>
      <c r="C18" s="565"/>
      <c r="D18" s="565"/>
      <c r="E18" s="565"/>
      <c r="F18" s="566"/>
      <c r="G18" s="564" t="s">
        <v>276</v>
      </c>
      <c r="H18" s="565"/>
      <c r="I18" s="565"/>
      <c r="J18" s="566"/>
      <c r="K18" s="564" t="s">
        <v>60</v>
      </c>
      <c r="L18" s="565"/>
      <c r="M18" s="565"/>
      <c r="N18" s="566"/>
      <c r="O18" s="564" t="s">
        <v>277</v>
      </c>
      <c r="P18" s="565"/>
      <c r="Q18" s="565"/>
      <c r="R18" s="565"/>
      <c r="S18" s="566"/>
      <c r="T18" s="564" t="s">
        <v>278</v>
      </c>
      <c r="U18" s="565"/>
      <c r="V18" s="565"/>
      <c r="W18" s="566"/>
      <c r="X18" s="564" t="s">
        <v>279</v>
      </c>
      <c r="Y18" s="565"/>
      <c r="Z18" s="565"/>
      <c r="AA18" s="566"/>
      <c r="AB18" s="564" t="s">
        <v>280</v>
      </c>
      <c r="AC18" s="565"/>
      <c r="AD18" s="565"/>
      <c r="AE18" s="565"/>
      <c r="AF18" s="566"/>
      <c r="AG18" s="564" t="s">
        <v>61</v>
      </c>
      <c r="AH18" s="565"/>
      <c r="AI18" s="565"/>
      <c r="AJ18" s="566"/>
      <c r="AK18" s="564" t="s">
        <v>281</v>
      </c>
      <c r="AL18" s="565"/>
      <c r="AM18" s="565"/>
      <c r="AN18" s="566"/>
      <c r="AO18" s="564" t="s">
        <v>282</v>
      </c>
      <c r="AP18" s="565"/>
      <c r="AQ18" s="565"/>
      <c r="AR18" s="566"/>
      <c r="AS18" s="564" t="s">
        <v>283</v>
      </c>
      <c r="AT18" s="565"/>
      <c r="AU18" s="565"/>
      <c r="AV18" s="565"/>
      <c r="AW18" s="566"/>
      <c r="AX18" s="564" t="s">
        <v>62</v>
      </c>
      <c r="AY18" s="565"/>
      <c r="AZ18" s="565"/>
      <c r="BA18" s="566"/>
      <c r="BB18" s="559" t="s">
        <v>284</v>
      </c>
      <c r="BC18" s="556" t="s">
        <v>285</v>
      </c>
      <c r="BD18" s="559" t="s">
        <v>286</v>
      </c>
      <c r="BE18" s="559" t="s">
        <v>287</v>
      </c>
      <c r="BF18" s="559" t="s">
        <v>288</v>
      </c>
      <c r="BG18" s="559" t="s">
        <v>289</v>
      </c>
      <c r="BH18" s="559" t="s">
        <v>290</v>
      </c>
    </row>
    <row r="19" spans="1:60" s="21" customFormat="1" x14ac:dyDescent="0.2">
      <c r="A19" s="562"/>
      <c r="B19" s="112" t="s">
        <v>0</v>
      </c>
      <c r="C19" s="112" t="s">
        <v>3</v>
      </c>
      <c r="D19" s="112" t="s">
        <v>4</v>
      </c>
      <c r="E19" s="112" t="s">
        <v>5</v>
      </c>
      <c r="F19" s="112" t="s">
        <v>6</v>
      </c>
      <c r="G19" s="112" t="s">
        <v>7</v>
      </c>
      <c r="H19" s="112" t="s">
        <v>8</v>
      </c>
      <c r="I19" s="112" t="s">
        <v>9</v>
      </c>
      <c r="J19" s="112" t="s">
        <v>10</v>
      </c>
      <c r="K19" s="112" t="s">
        <v>11</v>
      </c>
      <c r="L19" s="112" t="s">
        <v>12</v>
      </c>
      <c r="M19" s="112" t="s">
        <v>13</v>
      </c>
      <c r="N19" s="112" t="s">
        <v>14</v>
      </c>
      <c r="O19" s="112" t="s">
        <v>0</v>
      </c>
      <c r="P19" s="112" t="s">
        <v>3</v>
      </c>
      <c r="Q19" s="112" t="s">
        <v>4</v>
      </c>
      <c r="R19" s="112" t="s">
        <v>5</v>
      </c>
      <c r="S19" s="112" t="s">
        <v>6</v>
      </c>
      <c r="T19" s="112" t="s">
        <v>15</v>
      </c>
      <c r="U19" s="112" t="s">
        <v>16</v>
      </c>
      <c r="V19" s="112" t="s">
        <v>17</v>
      </c>
      <c r="W19" s="112" t="s">
        <v>18</v>
      </c>
      <c r="X19" s="112" t="s">
        <v>2</v>
      </c>
      <c r="Y19" s="112" t="s">
        <v>19</v>
      </c>
      <c r="Z19" s="112" t="s">
        <v>20</v>
      </c>
      <c r="AA19" s="112" t="s">
        <v>21</v>
      </c>
      <c r="AB19" s="112" t="s">
        <v>2</v>
      </c>
      <c r="AC19" s="112" t="s">
        <v>19</v>
      </c>
      <c r="AD19" s="112" t="s">
        <v>20</v>
      </c>
      <c r="AE19" s="112" t="s">
        <v>21</v>
      </c>
      <c r="AF19" s="112" t="s">
        <v>22</v>
      </c>
      <c r="AG19" s="112" t="s">
        <v>7</v>
      </c>
      <c r="AH19" s="112" t="s">
        <v>8</v>
      </c>
      <c r="AI19" s="112" t="s">
        <v>9</v>
      </c>
      <c r="AJ19" s="112" t="s">
        <v>10</v>
      </c>
      <c r="AK19" s="112" t="s">
        <v>2</v>
      </c>
      <c r="AL19" s="112" t="s">
        <v>23</v>
      </c>
      <c r="AM19" s="112" t="s">
        <v>24</v>
      </c>
      <c r="AN19" s="112" t="s">
        <v>25</v>
      </c>
      <c r="AO19" s="112" t="s">
        <v>0</v>
      </c>
      <c r="AP19" s="112" t="s">
        <v>3</v>
      </c>
      <c r="AQ19" s="112" t="s">
        <v>4</v>
      </c>
      <c r="AR19" s="112" t="s">
        <v>5</v>
      </c>
      <c r="AS19" s="112" t="s">
        <v>6</v>
      </c>
      <c r="AT19" s="112" t="s">
        <v>7</v>
      </c>
      <c r="AU19" s="112" t="s">
        <v>8</v>
      </c>
      <c r="AV19" s="112" t="s">
        <v>9</v>
      </c>
      <c r="AW19" s="112" t="s">
        <v>10</v>
      </c>
      <c r="AX19" s="112">
        <v>3</v>
      </c>
      <c r="AY19" s="112">
        <v>7</v>
      </c>
      <c r="AZ19" s="112">
        <v>14</v>
      </c>
      <c r="BA19" s="112">
        <v>21</v>
      </c>
      <c r="BB19" s="559"/>
      <c r="BC19" s="557"/>
      <c r="BD19" s="559"/>
      <c r="BE19" s="559"/>
      <c r="BF19" s="559"/>
      <c r="BG19" s="559"/>
      <c r="BH19" s="559"/>
    </row>
    <row r="20" spans="1:60" s="21" customFormat="1" x14ac:dyDescent="0.2">
      <c r="A20" s="562"/>
      <c r="B20" s="112" t="s">
        <v>26</v>
      </c>
      <c r="C20" s="112" t="s">
        <v>27</v>
      </c>
      <c r="D20" s="112" t="s">
        <v>28</v>
      </c>
      <c r="E20" s="112" t="s">
        <v>29</v>
      </c>
      <c r="F20" s="112" t="s">
        <v>15</v>
      </c>
      <c r="G20" s="112" t="s">
        <v>16</v>
      </c>
      <c r="H20" s="112" t="s">
        <v>17</v>
      </c>
      <c r="I20" s="112" t="s">
        <v>18</v>
      </c>
      <c r="J20" s="112" t="s">
        <v>2</v>
      </c>
      <c r="K20" s="112" t="s">
        <v>19</v>
      </c>
      <c r="L20" s="112" t="s">
        <v>20</v>
      </c>
      <c r="M20" s="112" t="s">
        <v>21</v>
      </c>
      <c r="N20" s="112" t="s">
        <v>22</v>
      </c>
      <c r="O20" s="112" t="s">
        <v>26</v>
      </c>
      <c r="P20" s="112" t="s">
        <v>27</v>
      </c>
      <c r="Q20" s="112" t="s">
        <v>28</v>
      </c>
      <c r="R20" s="112" t="s">
        <v>29</v>
      </c>
      <c r="S20" s="112" t="s">
        <v>30</v>
      </c>
      <c r="T20" s="112" t="s">
        <v>23</v>
      </c>
      <c r="U20" s="112" t="s">
        <v>24</v>
      </c>
      <c r="V20" s="112" t="s">
        <v>25</v>
      </c>
      <c r="W20" s="112" t="s">
        <v>0</v>
      </c>
      <c r="X20" s="112" t="s">
        <v>3</v>
      </c>
      <c r="Y20" s="112" t="s">
        <v>4</v>
      </c>
      <c r="Z20" s="112" t="s">
        <v>5</v>
      </c>
      <c r="AA20" s="112" t="s">
        <v>0</v>
      </c>
      <c r="AB20" s="112" t="s">
        <v>3</v>
      </c>
      <c r="AC20" s="112" t="s">
        <v>4</v>
      </c>
      <c r="AD20" s="112" t="s">
        <v>5</v>
      </c>
      <c r="AE20" s="112" t="s">
        <v>6</v>
      </c>
      <c r="AF20" s="112" t="s">
        <v>15</v>
      </c>
      <c r="AG20" s="112" t="s">
        <v>16</v>
      </c>
      <c r="AH20" s="112" t="s">
        <v>17</v>
      </c>
      <c r="AI20" s="112" t="s">
        <v>18</v>
      </c>
      <c r="AJ20" s="112" t="s">
        <v>11</v>
      </c>
      <c r="AK20" s="112" t="s">
        <v>12</v>
      </c>
      <c r="AL20" s="112" t="s">
        <v>13</v>
      </c>
      <c r="AM20" s="112" t="s">
        <v>14</v>
      </c>
      <c r="AN20" s="112" t="s">
        <v>31</v>
      </c>
      <c r="AO20" s="112" t="s">
        <v>26</v>
      </c>
      <c r="AP20" s="112" t="s">
        <v>27</v>
      </c>
      <c r="AQ20" s="112" t="s">
        <v>28</v>
      </c>
      <c r="AR20" s="112" t="s">
        <v>29</v>
      </c>
      <c r="AS20" s="112" t="s">
        <v>15</v>
      </c>
      <c r="AT20" s="112" t="s">
        <v>16</v>
      </c>
      <c r="AU20" s="112" t="s">
        <v>17</v>
      </c>
      <c r="AV20" s="112" t="s">
        <v>18</v>
      </c>
      <c r="AW20" s="112">
        <v>2</v>
      </c>
      <c r="AX20" s="112">
        <v>6</v>
      </c>
      <c r="AY20" s="112">
        <v>13</v>
      </c>
      <c r="AZ20" s="112">
        <v>20</v>
      </c>
      <c r="BA20" s="112">
        <v>27</v>
      </c>
      <c r="BB20" s="559"/>
      <c r="BC20" s="557"/>
      <c r="BD20" s="559"/>
      <c r="BE20" s="559"/>
      <c r="BF20" s="559"/>
      <c r="BG20" s="559"/>
      <c r="BH20" s="559"/>
    </row>
    <row r="21" spans="1:60" s="21" customFormat="1" ht="30.75" customHeight="1" x14ac:dyDescent="0.15">
      <c r="A21" s="563"/>
      <c r="B21" s="113">
        <v>1</v>
      </c>
      <c r="C21" s="113">
        <v>2</v>
      </c>
      <c r="D21" s="113">
        <v>3</v>
      </c>
      <c r="E21" s="113">
        <v>4</v>
      </c>
      <c r="F21" s="113">
        <v>5</v>
      </c>
      <c r="G21" s="113">
        <v>6</v>
      </c>
      <c r="H21" s="113">
        <v>7</v>
      </c>
      <c r="I21" s="113">
        <v>8</v>
      </c>
      <c r="J21" s="22">
        <v>9</v>
      </c>
      <c r="K21" s="113">
        <v>10</v>
      </c>
      <c r="L21" s="113">
        <v>11</v>
      </c>
      <c r="M21" s="113">
        <v>12</v>
      </c>
      <c r="N21" s="113">
        <v>13</v>
      </c>
      <c r="O21" s="113">
        <v>14</v>
      </c>
      <c r="P21" s="113">
        <v>15</v>
      </c>
      <c r="Q21" s="113">
        <v>16</v>
      </c>
      <c r="R21" s="113">
        <v>17</v>
      </c>
      <c r="S21" s="113">
        <v>18</v>
      </c>
      <c r="T21" s="113">
        <v>19</v>
      </c>
      <c r="U21" s="113">
        <v>20</v>
      </c>
      <c r="V21" s="113">
        <v>21</v>
      </c>
      <c r="W21" s="113">
        <v>22</v>
      </c>
      <c r="X21" s="113">
        <v>23</v>
      </c>
      <c r="Y21" s="113">
        <v>24</v>
      </c>
      <c r="Z21" s="113">
        <v>25</v>
      </c>
      <c r="AA21" s="113">
        <v>26</v>
      </c>
      <c r="AB21" s="113">
        <v>27</v>
      </c>
      <c r="AC21" s="113">
        <v>28</v>
      </c>
      <c r="AD21" s="113">
        <v>29</v>
      </c>
      <c r="AE21" s="113">
        <v>30</v>
      </c>
      <c r="AF21" s="113">
        <v>31</v>
      </c>
      <c r="AG21" s="113">
        <v>32</v>
      </c>
      <c r="AH21" s="113">
        <v>33</v>
      </c>
      <c r="AI21" s="113">
        <v>34</v>
      </c>
      <c r="AJ21" s="113">
        <v>35</v>
      </c>
      <c r="AK21" s="113">
        <v>36</v>
      </c>
      <c r="AL21" s="113">
        <v>37</v>
      </c>
      <c r="AM21" s="113">
        <v>38</v>
      </c>
      <c r="AN21" s="113">
        <v>39</v>
      </c>
      <c r="AO21" s="113">
        <v>40</v>
      </c>
      <c r="AP21" s="113">
        <v>41</v>
      </c>
      <c r="AQ21" s="113">
        <v>42</v>
      </c>
      <c r="AR21" s="113">
        <v>43</v>
      </c>
      <c r="AS21" s="113">
        <v>44</v>
      </c>
      <c r="AT21" s="113">
        <v>45</v>
      </c>
      <c r="AU21" s="113">
        <v>46</v>
      </c>
      <c r="AV21" s="113">
        <v>47</v>
      </c>
      <c r="AW21" s="113">
        <v>48</v>
      </c>
      <c r="AX21" s="113">
        <v>49</v>
      </c>
      <c r="AY21" s="113">
        <v>50</v>
      </c>
      <c r="AZ21" s="113">
        <v>51</v>
      </c>
      <c r="BA21" s="113">
        <v>52</v>
      </c>
      <c r="BB21" s="559"/>
      <c r="BC21" s="558"/>
      <c r="BD21" s="559"/>
      <c r="BE21" s="559"/>
      <c r="BF21" s="559"/>
      <c r="BG21" s="559"/>
      <c r="BH21" s="559"/>
    </row>
    <row r="22" spans="1:60" s="21" customFormat="1" ht="13.5" customHeight="1" x14ac:dyDescent="0.2">
      <c r="A22" s="23">
        <v>1</v>
      </c>
      <c r="B22" s="116"/>
      <c r="C22" s="116"/>
      <c r="D22" s="114"/>
      <c r="E22" s="114"/>
      <c r="F22" s="114"/>
      <c r="G22" s="114"/>
      <c r="H22" s="114"/>
      <c r="I22" s="115" t="s">
        <v>291</v>
      </c>
      <c r="J22" s="112"/>
      <c r="K22" s="531"/>
      <c r="L22" s="114"/>
      <c r="M22" s="114"/>
      <c r="N22" s="114"/>
      <c r="O22" s="114"/>
      <c r="P22" s="114"/>
      <c r="Q22" s="114"/>
      <c r="R22" s="109"/>
      <c r="S22" s="109"/>
      <c r="T22" s="116" t="s">
        <v>292</v>
      </c>
      <c r="U22" s="116" t="s">
        <v>32</v>
      </c>
      <c r="V22" s="116"/>
      <c r="W22" s="116"/>
      <c r="X22" s="116"/>
      <c r="Y22" s="117"/>
      <c r="Z22" s="114"/>
      <c r="AA22" s="114"/>
      <c r="AB22" s="114"/>
      <c r="AC22" s="115" t="s">
        <v>43</v>
      </c>
      <c r="AD22" s="532"/>
      <c r="AE22" s="112"/>
      <c r="AF22" s="532"/>
      <c r="AG22" s="112"/>
      <c r="AH22" s="112"/>
      <c r="AI22" s="114"/>
      <c r="AJ22" s="114"/>
      <c r="AK22" s="114"/>
      <c r="AL22" s="109"/>
      <c r="AM22" s="109"/>
      <c r="AN22" s="116" t="s">
        <v>32</v>
      </c>
      <c r="AO22" s="533" t="s">
        <v>32</v>
      </c>
      <c r="AP22" s="533" t="s">
        <v>32</v>
      </c>
      <c r="AQ22" s="533" t="s">
        <v>32</v>
      </c>
      <c r="AR22" s="533" t="s">
        <v>32</v>
      </c>
      <c r="AS22" s="116" t="s">
        <v>32</v>
      </c>
      <c r="AT22" s="116" t="s">
        <v>32</v>
      </c>
      <c r="AU22" s="116" t="s">
        <v>32</v>
      </c>
      <c r="AV22" s="116" t="s">
        <v>32</v>
      </c>
      <c r="AW22" s="116" t="s">
        <v>32</v>
      </c>
      <c r="AX22" s="116" t="s">
        <v>32</v>
      </c>
      <c r="AY22" s="116" t="s">
        <v>32</v>
      </c>
      <c r="AZ22" s="116" t="s">
        <v>32</v>
      </c>
      <c r="BA22" s="116" t="s">
        <v>32</v>
      </c>
      <c r="BB22" s="24">
        <v>52</v>
      </c>
      <c r="BC22" s="24">
        <v>32</v>
      </c>
      <c r="BD22" s="24">
        <v>4</v>
      </c>
      <c r="BE22" s="24"/>
      <c r="BF22" s="24"/>
      <c r="BG22" s="24"/>
      <c r="BH22" s="24">
        <v>16</v>
      </c>
    </row>
    <row r="23" spans="1:60" s="21" customFormat="1" x14ac:dyDescent="0.2">
      <c r="A23" s="23">
        <v>2</v>
      </c>
      <c r="B23" s="116"/>
      <c r="C23" s="116"/>
      <c r="D23" s="114"/>
      <c r="E23" s="114"/>
      <c r="F23" s="114"/>
      <c r="G23" s="114"/>
      <c r="H23" s="114"/>
      <c r="I23" s="115" t="s">
        <v>291</v>
      </c>
      <c r="J23" s="112"/>
      <c r="K23" s="112"/>
      <c r="L23" s="114"/>
      <c r="M23" s="114"/>
      <c r="N23" s="114"/>
      <c r="O23" s="114"/>
      <c r="P23" s="114"/>
      <c r="Q23" s="114"/>
      <c r="R23" s="109"/>
      <c r="S23" s="109"/>
      <c r="T23" s="116" t="s">
        <v>292</v>
      </c>
      <c r="U23" s="116" t="s">
        <v>32</v>
      </c>
      <c r="V23" s="116"/>
      <c r="W23" s="116"/>
      <c r="X23" s="116"/>
      <c r="Y23" s="532"/>
      <c r="Z23" s="114"/>
      <c r="AA23" s="534" t="s">
        <v>293</v>
      </c>
      <c r="AB23" s="114"/>
      <c r="AC23" s="115" t="s">
        <v>43</v>
      </c>
      <c r="AD23" s="532"/>
      <c r="AE23" s="112"/>
      <c r="AF23" s="532"/>
      <c r="AG23" s="114"/>
      <c r="AH23" s="112"/>
      <c r="AI23" s="114"/>
      <c r="AJ23" s="114"/>
      <c r="AK23" s="114"/>
      <c r="AL23" s="109"/>
      <c r="AM23" s="109"/>
      <c r="AN23" s="116" t="s">
        <v>32</v>
      </c>
      <c r="AO23" s="116" t="s">
        <v>32</v>
      </c>
      <c r="AP23" s="533" t="s">
        <v>32</v>
      </c>
      <c r="AQ23" s="533" t="s">
        <v>32</v>
      </c>
      <c r="AR23" s="533" t="s">
        <v>32</v>
      </c>
      <c r="AS23" s="116" t="s">
        <v>32</v>
      </c>
      <c r="AT23" s="116" t="s">
        <v>32</v>
      </c>
      <c r="AU23" s="116" t="s">
        <v>32</v>
      </c>
      <c r="AV23" s="116" t="s">
        <v>32</v>
      </c>
      <c r="AW23" s="116" t="s">
        <v>32</v>
      </c>
      <c r="AX23" s="116" t="s">
        <v>32</v>
      </c>
      <c r="AY23" s="116" t="s">
        <v>32</v>
      </c>
      <c r="AZ23" s="116" t="s">
        <v>32</v>
      </c>
      <c r="BA23" s="116" t="s">
        <v>32</v>
      </c>
      <c r="BB23" s="24">
        <v>52</v>
      </c>
      <c r="BC23" s="24">
        <v>32</v>
      </c>
      <c r="BD23" s="24">
        <v>4</v>
      </c>
      <c r="BE23" s="24">
        <v>5</v>
      </c>
      <c r="BF23" s="24"/>
      <c r="BG23" s="24"/>
      <c r="BH23" s="24">
        <v>11</v>
      </c>
    </row>
    <row r="24" spans="1:60" s="21" customFormat="1" x14ac:dyDescent="0.2">
      <c r="A24" s="23">
        <v>3</v>
      </c>
      <c r="B24" s="116"/>
      <c r="C24" s="116"/>
      <c r="D24" s="114"/>
      <c r="E24" s="114"/>
      <c r="F24" s="114"/>
      <c r="G24" s="114"/>
      <c r="H24" s="114"/>
      <c r="I24" s="115" t="s">
        <v>291</v>
      </c>
      <c r="J24" s="112"/>
      <c r="K24" s="112"/>
      <c r="L24" s="114"/>
      <c r="M24" s="114"/>
      <c r="N24" s="114"/>
      <c r="O24" s="114"/>
      <c r="P24" s="114"/>
      <c r="Q24" s="114"/>
      <c r="R24" s="109"/>
      <c r="S24" s="109"/>
      <c r="T24" s="116" t="s">
        <v>292</v>
      </c>
      <c r="U24" s="116" t="s">
        <v>32</v>
      </c>
      <c r="V24" s="534" t="s">
        <v>294</v>
      </c>
      <c r="W24" s="534" t="s">
        <v>294</v>
      </c>
      <c r="X24" s="534" t="s">
        <v>294</v>
      </c>
      <c r="Y24" s="534" t="s">
        <v>294</v>
      </c>
      <c r="Z24" s="534" t="s">
        <v>294</v>
      </c>
      <c r="AA24" s="534" t="s">
        <v>294</v>
      </c>
      <c r="AB24" s="534" t="s">
        <v>294</v>
      </c>
      <c r="AC24" s="114" t="s">
        <v>43</v>
      </c>
      <c r="AD24" s="534" t="s">
        <v>294</v>
      </c>
      <c r="AE24" s="534" t="s">
        <v>294</v>
      </c>
      <c r="AF24" s="534" t="s">
        <v>294</v>
      </c>
      <c r="AG24" s="532"/>
      <c r="AH24" s="532"/>
      <c r="AI24" s="534"/>
      <c r="AJ24" s="114"/>
      <c r="AK24" s="117"/>
      <c r="AL24" s="109"/>
      <c r="AM24" s="109"/>
      <c r="AN24" s="116" t="s">
        <v>32</v>
      </c>
      <c r="AO24" s="118" t="str">
        <f>AQ24</f>
        <v xml:space="preserve"> =</v>
      </c>
      <c r="AP24" s="116" t="s">
        <v>32</v>
      </c>
      <c r="AQ24" s="116" t="s">
        <v>32</v>
      </c>
      <c r="AR24" s="116" t="s">
        <v>32</v>
      </c>
      <c r="AS24" s="116" t="s">
        <v>32</v>
      </c>
      <c r="AT24" s="116" t="s">
        <v>32</v>
      </c>
      <c r="AU24" s="116" t="s">
        <v>32</v>
      </c>
      <c r="AV24" s="116" t="s">
        <v>32</v>
      </c>
      <c r="AW24" s="116" t="s">
        <v>32</v>
      </c>
      <c r="AX24" s="116" t="s">
        <v>32</v>
      </c>
      <c r="AY24" s="116" t="s">
        <v>32</v>
      </c>
      <c r="AZ24" s="116" t="s">
        <v>32</v>
      </c>
      <c r="BA24" s="116" t="s">
        <v>32</v>
      </c>
      <c r="BB24" s="24">
        <v>52</v>
      </c>
      <c r="BC24" s="24">
        <v>32</v>
      </c>
      <c r="BD24" s="24">
        <v>4</v>
      </c>
      <c r="BE24" s="24">
        <v>5</v>
      </c>
      <c r="BF24" s="24"/>
      <c r="BG24" s="24"/>
      <c r="BH24" s="24">
        <v>11</v>
      </c>
    </row>
    <row r="25" spans="1:60" s="21" customFormat="1" x14ac:dyDescent="0.2">
      <c r="A25" s="23">
        <v>4</v>
      </c>
      <c r="B25" s="116"/>
      <c r="C25" s="116"/>
      <c r="D25" s="114"/>
      <c r="E25" s="114"/>
      <c r="F25" s="114"/>
      <c r="G25" s="114"/>
      <c r="H25" s="114"/>
      <c r="I25" s="115" t="s">
        <v>291</v>
      </c>
      <c r="J25" s="112"/>
      <c r="K25" s="112"/>
      <c r="L25" s="114"/>
      <c r="M25" s="114"/>
      <c r="N25" s="114"/>
      <c r="O25" s="117"/>
      <c r="P25" s="112"/>
      <c r="Q25" s="114"/>
      <c r="R25" s="109"/>
      <c r="S25" s="109"/>
      <c r="T25" s="116" t="s">
        <v>292</v>
      </c>
      <c r="U25" s="116" t="s">
        <v>32</v>
      </c>
      <c r="V25" s="114" t="s">
        <v>34</v>
      </c>
      <c r="W25" s="114" t="s">
        <v>34</v>
      </c>
      <c r="X25" s="114" t="s">
        <v>34</v>
      </c>
      <c r="Y25" s="114" t="s">
        <v>34</v>
      </c>
      <c r="Z25" s="114" t="s">
        <v>34</v>
      </c>
      <c r="AA25" s="114" t="s">
        <v>34</v>
      </c>
      <c r="AB25" s="114" t="s">
        <v>34</v>
      </c>
      <c r="AC25" s="114" t="s">
        <v>34</v>
      </c>
      <c r="AD25" s="114" t="s">
        <v>34</v>
      </c>
      <c r="AE25" s="114" t="s">
        <v>34</v>
      </c>
      <c r="AF25" s="119" t="s">
        <v>38</v>
      </c>
      <c r="AG25" s="119" t="s">
        <v>36</v>
      </c>
      <c r="AH25" s="120" t="s">
        <v>35</v>
      </c>
      <c r="AI25" s="120" t="s">
        <v>35</v>
      </c>
      <c r="AJ25" s="120" t="s">
        <v>35</v>
      </c>
      <c r="AK25" s="120" t="s">
        <v>35</v>
      </c>
      <c r="AL25" s="120" t="s">
        <v>35</v>
      </c>
      <c r="AM25" s="120" t="s">
        <v>35</v>
      </c>
      <c r="AN25" s="120" t="s">
        <v>35</v>
      </c>
      <c r="AO25" s="120" t="s">
        <v>35</v>
      </c>
      <c r="AP25" s="120" t="s">
        <v>35</v>
      </c>
      <c r="AQ25" s="120" t="s">
        <v>40</v>
      </c>
      <c r="AR25" s="120" t="s">
        <v>40</v>
      </c>
      <c r="AS25" s="116" t="s">
        <v>32</v>
      </c>
      <c r="AT25" s="116" t="s">
        <v>32</v>
      </c>
      <c r="AU25" s="116" t="s">
        <v>32</v>
      </c>
      <c r="AV25" s="116" t="s">
        <v>32</v>
      </c>
      <c r="AW25" s="116" t="s">
        <v>32</v>
      </c>
      <c r="AX25" s="116" t="s">
        <v>32</v>
      </c>
      <c r="AY25" s="116" t="s">
        <v>32</v>
      </c>
      <c r="AZ25" s="116" t="s">
        <v>32</v>
      </c>
      <c r="BA25" s="116" t="s">
        <v>32</v>
      </c>
      <c r="BB25" s="24">
        <v>52</v>
      </c>
      <c r="BC25" s="24">
        <v>32</v>
      </c>
      <c r="BD25" s="24">
        <v>2</v>
      </c>
      <c r="BE25" s="24">
        <v>8</v>
      </c>
      <c r="BF25" s="24">
        <v>11</v>
      </c>
      <c r="BG25" s="24">
        <v>4</v>
      </c>
      <c r="BH25" s="24">
        <v>11</v>
      </c>
    </row>
    <row r="26" spans="1:60" s="27" customFormat="1" ht="15" x14ac:dyDescent="0.25">
      <c r="A26" s="8"/>
      <c r="B26" s="2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435" t="s">
        <v>295</v>
      </c>
      <c r="AU26" s="28"/>
      <c r="AW26" s="8"/>
      <c r="AX26" s="8"/>
      <c r="AZ26" s="8"/>
      <c r="BA26" s="8"/>
      <c r="BB26" s="29">
        <v>208</v>
      </c>
      <c r="BC26" s="535">
        <v>112</v>
      </c>
      <c r="BD26" s="535">
        <v>14</v>
      </c>
      <c r="BE26" s="535">
        <f t="shared" ref="BE26:BH26" si="0">SUM(BE22:BE25)</f>
        <v>18</v>
      </c>
      <c r="BF26" s="535">
        <f t="shared" si="0"/>
        <v>11</v>
      </c>
      <c r="BG26" s="535">
        <f t="shared" si="0"/>
        <v>4</v>
      </c>
      <c r="BH26" s="535">
        <f t="shared" si="0"/>
        <v>49</v>
      </c>
    </row>
    <row r="27" spans="1:60" s="21" customFormat="1" ht="13.5" thickBot="1" x14ac:dyDescent="0.25">
      <c r="A27" s="574" t="s">
        <v>50</v>
      </c>
      <c r="B27" s="574"/>
      <c r="C27" s="574"/>
      <c r="D27" s="574"/>
      <c r="E27" s="574"/>
      <c r="F27" s="574"/>
      <c r="G27" s="30"/>
      <c r="H27" s="30"/>
      <c r="I27" s="30"/>
      <c r="J27" s="30"/>
      <c r="K27" s="30"/>
      <c r="L27" s="30"/>
      <c r="M27" s="30"/>
      <c r="N27" s="30"/>
      <c r="O27" s="31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2"/>
      <c r="AT27" s="33"/>
      <c r="AU27" s="32"/>
      <c r="AV27" s="30"/>
      <c r="AW27" s="30"/>
      <c r="AX27" s="30"/>
      <c r="AY27" s="30"/>
      <c r="AZ27" s="30"/>
      <c r="BA27" s="30"/>
      <c r="BB27" s="34"/>
      <c r="BC27" s="34"/>
      <c r="BD27" s="34"/>
      <c r="BE27" s="34"/>
      <c r="BF27" s="34"/>
      <c r="BG27" s="34"/>
      <c r="BH27" s="34"/>
    </row>
    <row r="28" spans="1:60" s="35" customFormat="1" ht="15" customHeight="1" thickBot="1" x14ac:dyDescent="0.25">
      <c r="A28" s="574" t="s">
        <v>41</v>
      </c>
      <c r="B28" s="574"/>
      <c r="C28" s="574"/>
      <c r="D28" s="574"/>
      <c r="E28" s="574"/>
      <c r="F28" s="574"/>
      <c r="H28" s="36"/>
      <c r="I28" s="575" t="s">
        <v>54</v>
      </c>
      <c r="J28" s="576"/>
      <c r="K28" s="576"/>
      <c r="L28" s="576"/>
      <c r="M28" s="576"/>
      <c r="N28" s="576"/>
      <c r="O28" s="576"/>
      <c r="P28" s="576"/>
      <c r="Q28" s="576"/>
      <c r="R28" s="576"/>
      <c r="S28" s="576"/>
      <c r="T28" s="576"/>
      <c r="U28" s="576"/>
      <c r="V28" s="37"/>
      <c r="W28" s="36" t="s">
        <v>42</v>
      </c>
      <c r="X28" s="38" t="s">
        <v>55</v>
      </c>
      <c r="Y28" s="38"/>
      <c r="AC28" s="39"/>
      <c r="AD28" s="38"/>
      <c r="AM28" s="40"/>
      <c r="AN28" s="38"/>
      <c r="AR28" s="36" t="s">
        <v>38</v>
      </c>
      <c r="AS28" s="38" t="s">
        <v>58</v>
      </c>
      <c r="AT28" s="38"/>
    </row>
    <row r="29" spans="1:60" s="35" customFormat="1" thickBot="1" x14ac:dyDescent="0.25">
      <c r="A29" s="41" t="s">
        <v>296</v>
      </c>
      <c r="B29" s="42"/>
      <c r="C29" s="42"/>
      <c r="D29" s="42"/>
      <c r="E29" s="42"/>
      <c r="F29" s="42"/>
      <c r="H29" s="43"/>
      <c r="I29" s="44" t="s">
        <v>297</v>
      </c>
      <c r="J29" s="43"/>
      <c r="K29" s="43"/>
      <c r="N29" s="43"/>
      <c r="O29" s="43"/>
      <c r="P29" s="43"/>
      <c r="Q29" s="43"/>
      <c r="R29" s="43"/>
      <c r="S29" s="43"/>
      <c r="T29" s="43"/>
      <c r="U29" s="45"/>
      <c r="V29" s="45"/>
      <c r="W29" s="38" t="s">
        <v>1</v>
      </c>
      <c r="X29" s="38" t="s">
        <v>298</v>
      </c>
      <c r="Y29" s="38"/>
      <c r="Z29" s="38"/>
      <c r="AB29" s="38"/>
      <c r="AC29" s="38"/>
      <c r="AD29" s="46"/>
      <c r="AE29" s="38"/>
      <c r="AK29" s="38"/>
      <c r="AL29" s="38"/>
      <c r="AM29" s="38"/>
      <c r="AN29" s="38"/>
      <c r="AO29" s="38"/>
      <c r="AP29" s="38"/>
      <c r="AR29" s="38"/>
      <c r="AS29" s="38" t="s">
        <v>299</v>
      </c>
      <c r="AT29" s="40"/>
      <c r="AU29" s="47"/>
      <c r="BC29" s="38"/>
    </row>
    <row r="30" spans="1:60" s="35" customFormat="1" thickBot="1" x14ac:dyDescent="0.25">
      <c r="A30" s="38"/>
      <c r="B30" s="38"/>
      <c r="C30" s="38"/>
      <c r="D30" s="38"/>
      <c r="E30" s="38"/>
      <c r="F30" s="38"/>
      <c r="H30" s="48" t="s">
        <v>43</v>
      </c>
      <c r="I30" s="38" t="s">
        <v>63</v>
      </c>
      <c r="J30" s="38"/>
      <c r="K30" s="45"/>
      <c r="N30" s="38"/>
      <c r="O30" s="38"/>
      <c r="P30" s="38"/>
      <c r="Q30" s="38"/>
      <c r="R30" s="38"/>
      <c r="S30" s="38"/>
      <c r="T30" s="38"/>
      <c r="U30" s="38"/>
      <c r="V30" s="38"/>
      <c r="W30" s="36" t="s">
        <v>33</v>
      </c>
      <c r="X30" s="38" t="s">
        <v>56</v>
      </c>
      <c r="Y30" s="38"/>
      <c r="Z30" s="45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R30" s="36" t="s">
        <v>36</v>
      </c>
      <c r="AS30" s="38" t="s">
        <v>300</v>
      </c>
      <c r="AU30" s="38"/>
      <c r="BF30" s="38"/>
      <c r="BG30" s="38"/>
      <c r="BH30" s="38"/>
    </row>
    <row r="31" spans="1:60" s="35" customFormat="1" thickBot="1" x14ac:dyDescent="0.25">
      <c r="A31" s="38"/>
      <c r="B31" s="38"/>
      <c r="H31" s="38" t="s">
        <v>1</v>
      </c>
      <c r="I31" s="38" t="s">
        <v>301</v>
      </c>
      <c r="J31" s="38"/>
      <c r="K31" s="38"/>
      <c r="R31" s="45"/>
      <c r="S31" s="38"/>
      <c r="W31" s="38" t="s">
        <v>1</v>
      </c>
      <c r="X31" s="38" t="s">
        <v>302</v>
      </c>
      <c r="Y31" s="38"/>
      <c r="Z31" s="38"/>
      <c r="AC31" s="38"/>
      <c r="AJ31" s="38"/>
      <c r="AK31" s="38"/>
      <c r="AL31" s="38"/>
      <c r="AS31" s="35" t="s">
        <v>303</v>
      </c>
      <c r="BH31" s="38"/>
    </row>
    <row r="32" spans="1:60" s="35" customFormat="1" ht="15.75" thickBot="1" x14ac:dyDescent="0.25">
      <c r="A32" s="38"/>
      <c r="B32" s="38"/>
      <c r="H32" s="48"/>
      <c r="I32" s="45" t="s">
        <v>64</v>
      </c>
      <c r="J32" s="45"/>
      <c r="K32" s="45"/>
      <c r="N32" s="45"/>
      <c r="O32" s="45"/>
      <c r="R32" s="38"/>
      <c r="S32" s="38"/>
      <c r="W32" s="49" t="s">
        <v>34</v>
      </c>
      <c r="X32" s="40" t="s">
        <v>57</v>
      </c>
      <c r="Y32" s="40"/>
      <c r="Z32" s="40"/>
      <c r="AB32" s="40"/>
      <c r="AC32" s="40"/>
      <c r="AD32" s="40"/>
      <c r="AE32" s="40"/>
      <c r="AF32" s="38"/>
      <c r="AG32" s="50"/>
      <c r="AJ32" s="38"/>
      <c r="AK32" s="38"/>
      <c r="AL32" s="40"/>
      <c r="AM32" s="40"/>
      <c r="AN32" s="51"/>
      <c r="AO32" s="51"/>
      <c r="AP32" s="51"/>
      <c r="AR32" s="38" t="s">
        <v>304</v>
      </c>
      <c r="AS32" s="38"/>
      <c r="AT32" s="38"/>
      <c r="AU32" s="38"/>
      <c r="AV32" s="38"/>
      <c r="BA32" s="27"/>
      <c r="BB32" s="27"/>
      <c r="BC32" s="27"/>
      <c r="BD32" s="27"/>
      <c r="BE32" s="39"/>
      <c r="BF32" s="38"/>
      <c r="BG32" s="38"/>
      <c r="BH32" s="38"/>
    </row>
    <row r="33" spans="2:58" s="35" customFormat="1" thickBot="1" x14ac:dyDescent="0.25">
      <c r="I33" s="35" t="s">
        <v>305</v>
      </c>
      <c r="X33" s="35" t="s">
        <v>306</v>
      </c>
      <c r="BD33" s="38"/>
      <c r="BE33" s="38"/>
    </row>
    <row r="34" spans="2:58" s="35" customFormat="1" thickBot="1" x14ac:dyDescent="0.25">
      <c r="H34" s="49" t="s">
        <v>32</v>
      </c>
      <c r="I34" s="52" t="s">
        <v>307</v>
      </c>
      <c r="J34" s="40"/>
      <c r="K34" s="40"/>
      <c r="W34" s="36" t="s">
        <v>37</v>
      </c>
      <c r="X34" s="40" t="s">
        <v>65</v>
      </c>
      <c r="Y34" s="40"/>
      <c r="Z34" s="40"/>
      <c r="AB34" s="40"/>
      <c r="AC34" s="40"/>
      <c r="AR34" s="36" t="s">
        <v>40</v>
      </c>
      <c r="AS34" s="40" t="s">
        <v>308</v>
      </c>
      <c r="AT34" s="40"/>
      <c r="AV34" s="45"/>
    </row>
    <row r="35" spans="2:58" s="27" customFormat="1" ht="15" x14ac:dyDescent="0.2">
      <c r="X35" s="573" t="s">
        <v>309</v>
      </c>
      <c r="Y35" s="573"/>
      <c r="Z35" s="573"/>
      <c r="AA35" s="573"/>
      <c r="AB35" s="573"/>
      <c r="AC35" s="573"/>
      <c r="AD35" s="573"/>
      <c r="AE35" s="573"/>
      <c r="AF35" s="573"/>
      <c r="AR35" s="35" t="s">
        <v>310</v>
      </c>
      <c r="BB35" s="35"/>
      <c r="BC35" s="35"/>
      <c r="BD35" s="35"/>
    </row>
    <row r="36" spans="2:58" s="53" customFormat="1" ht="22.5" customHeight="1" x14ac:dyDescent="0.2">
      <c r="B36" s="54"/>
      <c r="O36" s="55"/>
      <c r="P36" s="55"/>
      <c r="AE36" s="54"/>
      <c r="AT36" s="54"/>
    </row>
    <row r="37" spans="2:58" s="53" customFormat="1" ht="22.5" customHeight="1" x14ac:dyDescent="0.2"/>
    <row r="38" spans="2:58" s="53" customFormat="1" ht="24.75" customHeight="1" x14ac:dyDescent="0.2">
      <c r="O38" s="21"/>
      <c r="P38" s="21"/>
      <c r="Q38" s="21"/>
      <c r="R38" s="21"/>
      <c r="S38" s="21"/>
      <c r="T38" s="21"/>
      <c r="U38" s="21"/>
      <c r="V38" s="21"/>
      <c r="W38" s="56"/>
      <c r="AT38" s="54"/>
      <c r="BF38" s="21"/>
    </row>
    <row r="39" spans="2:58" s="53" customFormat="1" ht="27.75" customHeight="1" x14ac:dyDescent="0.2"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57"/>
      <c r="Y39" s="58"/>
      <c r="Z39" s="58"/>
      <c r="AA39" s="58"/>
      <c r="AB39" s="31"/>
      <c r="AC39" s="31"/>
      <c r="AD39" s="31"/>
      <c r="AH39" s="31"/>
      <c r="AI39" s="32"/>
      <c r="AJ39" s="31"/>
      <c r="AK39" s="31"/>
      <c r="AT39" s="54"/>
    </row>
    <row r="40" spans="2:58" s="53" customFormat="1" ht="24.75" customHeight="1" x14ac:dyDescent="0.2">
      <c r="P40" s="21"/>
      <c r="Q40" s="21"/>
      <c r="R40" s="34"/>
      <c r="S40" s="59"/>
      <c r="T40" s="59"/>
      <c r="U40" s="59"/>
      <c r="V40" s="59"/>
      <c r="W40" s="59"/>
      <c r="AE40" s="54"/>
      <c r="AT40" s="60"/>
    </row>
    <row r="41" spans="2:58" s="53" customFormat="1" x14ac:dyDescent="0.2"/>
    <row r="42" spans="2:58" s="53" customFormat="1" ht="24.75" customHeight="1" x14ac:dyDescent="0.2">
      <c r="E42" s="54"/>
      <c r="AD42" s="57"/>
      <c r="AE42" s="57"/>
      <c r="AF42" s="57"/>
      <c r="AG42" s="57"/>
      <c r="AH42" s="57"/>
      <c r="AI42" s="21"/>
    </row>
  </sheetData>
  <mergeCells count="34">
    <mergeCell ref="A9:Y9"/>
    <mergeCell ref="A14:AA14"/>
    <mergeCell ref="A15:AA15"/>
    <mergeCell ref="X35:AF35"/>
    <mergeCell ref="A27:F27"/>
    <mergeCell ref="A28:F28"/>
    <mergeCell ref="I28:U28"/>
    <mergeCell ref="A17:BA17"/>
    <mergeCell ref="A1:BH1"/>
    <mergeCell ref="A4:BH4"/>
    <mergeCell ref="A2:BH2"/>
    <mergeCell ref="A3:BH3"/>
    <mergeCell ref="A6:AA6"/>
    <mergeCell ref="BB17:BH17"/>
    <mergeCell ref="A18:A21"/>
    <mergeCell ref="B18:F18"/>
    <mergeCell ref="G18:J18"/>
    <mergeCell ref="K18:N18"/>
    <mergeCell ref="O18:S18"/>
    <mergeCell ref="T18:W18"/>
    <mergeCell ref="X18:AA18"/>
    <mergeCell ref="AB18:AF18"/>
    <mergeCell ref="AG18:AJ18"/>
    <mergeCell ref="AK18:AN18"/>
    <mergeCell ref="AO18:AR18"/>
    <mergeCell ref="AS18:AW18"/>
    <mergeCell ref="AX18:BA18"/>
    <mergeCell ref="BB18:BB21"/>
    <mergeCell ref="BH18:BH21"/>
    <mergeCell ref="BC18:BC21"/>
    <mergeCell ref="BD18:BD21"/>
    <mergeCell ref="BE18:BE21"/>
    <mergeCell ref="BF18:BF21"/>
    <mergeCell ref="BG18:BG21"/>
  </mergeCells>
  <printOptions horizontalCentered="1"/>
  <pageMargins left="0.19685039370078741" right="0.19685039370078741" top="0.78740157480314965" bottom="0.19685039370078741" header="0" footer="0"/>
  <pageSetup paperSize="9" scale="78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showGridLines="0" view="pageBreakPreview" zoomScale="70" zoomScaleNormal="50" zoomScaleSheetLayoutView="70" workbookViewId="0">
      <pane xSplit="45" ySplit="2" topLeftCell="AW3" activePane="bottomRight" state="frozen"/>
      <selection pane="topRight" activeCell="AT1" sqref="AT1"/>
      <selection pane="bottomLeft" activeCell="A3" sqref="A3"/>
      <selection pane="bottomRight" activeCell="AY12" sqref="AY2:BB12"/>
    </sheetView>
  </sheetViews>
  <sheetFormatPr defaultRowHeight="12.75" x14ac:dyDescent="0.2"/>
  <cols>
    <col min="1" max="1" width="11.42578125" style="61" customWidth="1"/>
    <col min="2" max="2" width="80.7109375" style="61" customWidth="1"/>
    <col min="3" max="3" width="14.7109375" style="61" customWidth="1"/>
    <col min="4" max="4" width="9" style="61" customWidth="1"/>
    <col min="5" max="5" width="8.42578125" style="61" customWidth="1"/>
    <col min="6" max="10" width="6.7109375" style="61" customWidth="1"/>
    <col min="11" max="42" width="4.7109375" style="61" customWidth="1"/>
    <col min="43" max="45" width="5.7109375" style="61" customWidth="1"/>
    <col min="46" max="46" width="13.140625" style="61" customWidth="1"/>
    <col min="47" max="16384" width="9.140625" style="61"/>
  </cols>
  <sheetData>
    <row r="1" spans="1:45" s="64" customFormat="1" ht="55.5" customHeight="1" thickBot="1" x14ac:dyDescent="0.3">
      <c r="A1" s="665" t="s">
        <v>78</v>
      </c>
      <c r="B1" s="672" t="s">
        <v>127</v>
      </c>
      <c r="C1" s="633" t="s">
        <v>51</v>
      </c>
      <c r="D1" s="652" t="s">
        <v>66</v>
      </c>
      <c r="E1" s="653"/>
      <c r="F1" s="658" t="s">
        <v>67</v>
      </c>
      <c r="G1" s="659"/>
      <c r="H1" s="659"/>
      <c r="I1" s="659"/>
      <c r="J1" s="660"/>
      <c r="K1" s="637" t="s">
        <v>72</v>
      </c>
      <c r="L1" s="638"/>
      <c r="M1" s="638"/>
      <c r="N1" s="638"/>
      <c r="O1" s="638"/>
      <c r="P1" s="638"/>
      <c r="Q1" s="638"/>
      <c r="R1" s="639"/>
      <c r="S1" s="637" t="s">
        <v>73</v>
      </c>
      <c r="T1" s="638"/>
      <c r="U1" s="638"/>
      <c r="V1" s="638"/>
      <c r="W1" s="638"/>
      <c r="X1" s="638"/>
      <c r="Y1" s="638"/>
      <c r="Z1" s="639"/>
      <c r="AA1" s="637" t="s">
        <v>74</v>
      </c>
      <c r="AB1" s="638"/>
      <c r="AC1" s="638"/>
      <c r="AD1" s="638"/>
      <c r="AE1" s="638"/>
      <c r="AF1" s="638"/>
      <c r="AG1" s="638"/>
      <c r="AH1" s="639"/>
      <c r="AI1" s="637" t="s">
        <v>75</v>
      </c>
      <c r="AJ1" s="638"/>
      <c r="AK1" s="638"/>
      <c r="AL1" s="638"/>
      <c r="AM1" s="638"/>
      <c r="AN1" s="638"/>
      <c r="AO1" s="638"/>
      <c r="AP1" s="639"/>
      <c r="AQ1" s="637" t="s">
        <v>92</v>
      </c>
      <c r="AR1" s="638"/>
      <c r="AS1" s="668"/>
    </row>
    <row r="2" spans="1:45" s="64" customFormat="1" ht="52.5" customHeight="1" thickBot="1" x14ac:dyDescent="0.3">
      <c r="A2" s="666"/>
      <c r="B2" s="673"/>
      <c r="C2" s="634"/>
      <c r="D2" s="654"/>
      <c r="E2" s="655"/>
      <c r="F2" s="661" t="s">
        <v>77</v>
      </c>
      <c r="G2" s="663" t="s">
        <v>68</v>
      </c>
      <c r="H2" s="664"/>
      <c r="I2" s="664"/>
      <c r="J2" s="649" t="s">
        <v>70</v>
      </c>
      <c r="K2" s="644" t="s">
        <v>84</v>
      </c>
      <c r="L2" s="644"/>
      <c r="M2" s="644"/>
      <c r="N2" s="645"/>
      <c r="O2" s="644" t="s">
        <v>88</v>
      </c>
      <c r="P2" s="644"/>
      <c r="Q2" s="644"/>
      <c r="R2" s="645"/>
      <c r="S2" s="644" t="s">
        <v>85</v>
      </c>
      <c r="T2" s="644"/>
      <c r="U2" s="644"/>
      <c r="V2" s="645"/>
      <c r="W2" s="644" t="s">
        <v>89</v>
      </c>
      <c r="X2" s="644"/>
      <c r="Y2" s="644"/>
      <c r="Z2" s="645"/>
      <c r="AA2" s="644" t="s">
        <v>86</v>
      </c>
      <c r="AB2" s="644"/>
      <c r="AC2" s="644"/>
      <c r="AD2" s="645"/>
      <c r="AE2" s="644" t="s">
        <v>90</v>
      </c>
      <c r="AF2" s="644"/>
      <c r="AG2" s="644"/>
      <c r="AH2" s="645"/>
      <c r="AI2" s="644" t="s">
        <v>87</v>
      </c>
      <c r="AJ2" s="644"/>
      <c r="AK2" s="644"/>
      <c r="AL2" s="645"/>
      <c r="AM2" s="644" t="s">
        <v>91</v>
      </c>
      <c r="AN2" s="644"/>
      <c r="AO2" s="644"/>
      <c r="AP2" s="645"/>
      <c r="AQ2" s="669"/>
      <c r="AR2" s="670"/>
      <c r="AS2" s="671"/>
    </row>
    <row r="3" spans="1:45" s="64" customFormat="1" ht="32.25" customHeight="1" thickBot="1" x14ac:dyDescent="0.3">
      <c r="A3" s="666"/>
      <c r="B3" s="673"/>
      <c r="C3" s="634"/>
      <c r="D3" s="656"/>
      <c r="E3" s="657"/>
      <c r="F3" s="661"/>
      <c r="G3" s="635" t="s">
        <v>69</v>
      </c>
      <c r="H3" s="642" t="s">
        <v>76</v>
      </c>
      <c r="I3" s="635" t="s">
        <v>71</v>
      </c>
      <c r="J3" s="650"/>
      <c r="K3" s="635" t="s">
        <v>81</v>
      </c>
      <c r="L3" s="642" t="s">
        <v>82</v>
      </c>
      <c r="M3" s="635" t="s">
        <v>83</v>
      </c>
      <c r="N3" s="640" t="s">
        <v>206</v>
      </c>
      <c r="O3" s="635" t="s">
        <v>81</v>
      </c>
      <c r="P3" s="642" t="s">
        <v>82</v>
      </c>
      <c r="Q3" s="635" t="s">
        <v>83</v>
      </c>
      <c r="R3" s="640" t="s">
        <v>206</v>
      </c>
      <c r="S3" s="635" t="s">
        <v>81</v>
      </c>
      <c r="T3" s="642" t="s">
        <v>82</v>
      </c>
      <c r="U3" s="635" t="s">
        <v>83</v>
      </c>
      <c r="V3" s="640" t="s">
        <v>206</v>
      </c>
      <c r="W3" s="635" t="s">
        <v>81</v>
      </c>
      <c r="X3" s="642" t="s">
        <v>82</v>
      </c>
      <c r="Y3" s="635" t="s">
        <v>83</v>
      </c>
      <c r="Z3" s="640" t="s">
        <v>206</v>
      </c>
      <c r="AA3" s="635" t="s">
        <v>81</v>
      </c>
      <c r="AB3" s="642" t="s">
        <v>82</v>
      </c>
      <c r="AC3" s="635" t="s">
        <v>83</v>
      </c>
      <c r="AD3" s="640" t="s">
        <v>206</v>
      </c>
      <c r="AE3" s="635" t="s">
        <v>81</v>
      </c>
      <c r="AF3" s="642" t="s">
        <v>82</v>
      </c>
      <c r="AG3" s="635" t="s">
        <v>83</v>
      </c>
      <c r="AH3" s="640" t="s">
        <v>206</v>
      </c>
      <c r="AI3" s="635" t="s">
        <v>81</v>
      </c>
      <c r="AJ3" s="642" t="s">
        <v>82</v>
      </c>
      <c r="AK3" s="635" t="s">
        <v>83</v>
      </c>
      <c r="AL3" s="640" t="s">
        <v>206</v>
      </c>
      <c r="AM3" s="635" t="s">
        <v>81</v>
      </c>
      <c r="AN3" s="642" t="s">
        <v>82</v>
      </c>
      <c r="AO3" s="635" t="s">
        <v>83</v>
      </c>
      <c r="AP3" s="640" t="s">
        <v>206</v>
      </c>
      <c r="AQ3" s="634" t="s">
        <v>93</v>
      </c>
      <c r="AR3" s="633" t="s">
        <v>94</v>
      </c>
      <c r="AS3" s="634" t="s">
        <v>95</v>
      </c>
    </row>
    <row r="4" spans="1:45" s="64" customFormat="1" ht="136.5" customHeight="1" thickBot="1" x14ac:dyDescent="0.3">
      <c r="A4" s="667"/>
      <c r="B4" s="673"/>
      <c r="C4" s="634"/>
      <c r="D4" s="121" t="s">
        <v>218</v>
      </c>
      <c r="E4" s="121" t="s">
        <v>79</v>
      </c>
      <c r="F4" s="662"/>
      <c r="G4" s="636"/>
      <c r="H4" s="643"/>
      <c r="I4" s="636"/>
      <c r="J4" s="651"/>
      <c r="K4" s="636"/>
      <c r="L4" s="643"/>
      <c r="M4" s="636"/>
      <c r="N4" s="641"/>
      <c r="O4" s="636"/>
      <c r="P4" s="643"/>
      <c r="Q4" s="636"/>
      <c r="R4" s="641"/>
      <c r="S4" s="636"/>
      <c r="T4" s="643"/>
      <c r="U4" s="636"/>
      <c r="V4" s="641"/>
      <c r="W4" s="636"/>
      <c r="X4" s="643"/>
      <c r="Y4" s="636"/>
      <c r="Z4" s="641"/>
      <c r="AA4" s="636"/>
      <c r="AB4" s="643"/>
      <c r="AC4" s="636"/>
      <c r="AD4" s="641"/>
      <c r="AE4" s="636"/>
      <c r="AF4" s="643"/>
      <c r="AG4" s="636"/>
      <c r="AH4" s="641"/>
      <c r="AI4" s="636"/>
      <c r="AJ4" s="643"/>
      <c r="AK4" s="636"/>
      <c r="AL4" s="641"/>
      <c r="AM4" s="636"/>
      <c r="AN4" s="643"/>
      <c r="AO4" s="636"/>
      <c r="AP4" s="641"/>
      <c r="AQ4" s="634"/>
      <c r="AR4" s="634"/>
      <c r="AS4" s="634"/>
    </row>
    <row r="5" spans="1:45" s="64" customFormat="1" ht="19.5" customHeight="1" thickBot="1" x14ac:dyDescent="0.35">
      <c r="A5" s="107" t="s">
        <v>150</v>
      </c>
      <c r="B5" s="106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4"/>
      <c r="O5" s="105"/>
      <c r="P5" s="105"/>
      <c r="Q5" s="105"/>
      <c r="R5" s="104"/>
      <c r="S5" s="105"/>
      <c r="T5" s="105"/>
      <c r="U5" s="105"/>
      <c r="V5" s="104"/>
      <c r="W5" s="105"/>
      <c r="X5" s="105"/>
      <c r="Y5" s="105"/>
      <c r="Z5" s="104"/>
      <c r="AA5" s="105"/>
      <c r="AB5" s="105"/>
      <c r="AC5" s="105"/>
      <c r="AD5" s="104"/>
      <c r="AE5" s="105"/>
      <c r="AF5" s="105"/>
      <c r="AG5" s="105"/>
      <c r="AH5" s="104"/>
      <c r="AI5" s="105"/>
      <c r="AJ5" s="105"/>
      <c r="AK5" s="105"/>
      <c r="AL5" s="104"/>
      <c r="AM5" s="105"/>
      <c r="AN5" s="105"/>
      <c r="AO5" s="105"/>
      <c r="AP5" s="104"/>
      <c r="AQ5" s="105"/>
      <c r="AR5" s="105"/>
      <c r="AS5" s="224"/>
    </row>
    <row r="6" spans="1:45" s="62" customFormat="1" ht="23.25" customHeight="1" thickBot="1" x14ac:dyDescent="0.35">
      <c r="A6" s="103" t="s">
        <v>105</v>
      </c>
      <c r="B6" s="624" t="s">
        <v>96</v>
      </c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25"/>
      <c r="AM6" s="625"/>
      <c r="AN6" s="625"/>
      <c r="AO6" s="625"/>
      <c r="AP6" s="625"/>
      <c r="AQ6" s="625"/>
      <c r="AR6" s="625"/>
      <c r="AS6" s="626"/>
    </row>
    <row r="7" spans="1:45" s="62" customFormat="1" ht="30" customHeight="1" thickBot="1" x14ac:dyDescent="0.35">
      <c r="A7" s="648" t="s">
        <v>156</v>
      </c>
      <c r="B7" s="628"/>
      <c r="C7" s="102"/>
      <c r="D7" s="102">
        <f>N7+R7+V7+Z7+AD7+AH7+AL7+AP7</f>
        <v>15</v>
      </c>
      <c r="E7" s="102">
        <f>D7*30</f>
        <v>450</v>
      </c>
      <c r="F7" s="102"/>
      <c r="G7" s="101"/>
      <c r="H7" s="102"/>
      <c r="I7" s="101"/>
      <c r="J7" s="102"/>
      <c r="K7" s="590">
        <f>SUM(K8:M11)</f>
        <v>8</v>
      </c>
      <c r="L7" s="591"/>
      <c r="M7" s="592"/>
      <c r="N7" s="100">
        <f>SUM(N8:N11)</f>
        <v>10</v>
      </c>
      <c r="O7" s="590">
        <f>SUM(O8:Q11)</f>
        <v>0</v>
      </c>
      <c r="P7" s="591"/>
      <c r="Q7" s="592"/>
      <c r="R7" s="100">
        <f>SUM(R8:R11)</f>
        <v>0</v>
      </c>
      <c r="S7" s="590">
        <f>SUM(S8:U11)</f>
        <v>0</v>
      </c>
      <c r="T7" s="591"/>
      <c r="U7" s="592"/>
      <c r="V7" s="100">
        <f>SUM(V8:V11)</f>
        <v>0</v>
      </c>
      <c r="W7" s="590">
        <f>SUM(W8:Y11)</f>
        <v>0</v>
      </c>
      <c r="X7" s="591"/>
      <c r="Y7" s="592"/>
      <c r="Z7" s="100">
        <f>SUM(Z8:Z11)</f>
        <v>0</v>
      </c>
      <c r="AA7" s="590">
        <f>SUM(AA8:AC11)</f>
        <v>4</v>
      </c>
      <c r="AB7" s="591"/>
      <c r="AC7" s="592"/>
      <c r="AD7" s="100">
        <f>SUM(AD8:AD11)</f>
        <v>5</v>
      </c>
      <c r="AE7" s="590">
        <f>SUM(AE8:AG11)</f>
        <v>0</v>
      </c>
      <c r="AF7" s="591"/>
      <c r="AG7" s="592"/>
      <c r="AH7" s="100">
        <f>SUM(AH8:AH11)</f>
        <v>0</v>
      </c>
      <c r="AI7" s="590">
        <f>SUM(AI8:AK11)</f>
        <v>0</v>
      </c>
      <c r="AJ7" s="591"/>
      <c r="AK7" s="592"/>
      <c r="AL7" s="100">
        <f>SUM(AL8:AL11)</f>
        <v>0</v>
      </c>
      <c r="AM7" s="590">
        <f>SUM(AM8:AO11)</f>
        <v>0</v>
      </c>
      <c r="AN7" s="591"/>
      <c r="AO7" s="592"/>
      <c r="AP7" s="100">
        <f>SUM(AP8:AP11)</f>
        <v>0</v>
      </c>
      <c r="AQ7" s="102"/>
      <c r="AR7" s="98"/>
      <c r="AS7" s="102"/>
    </row>
    <row r="8" spans="1:45" s="7" customFormat="1" ht="42" customHeight="1" x14ac:dyDescent="0.3">
      <c r="A8" s="402" t="s">
        <v>106</v>
      </c>
      <c r="B8" s="108" t="s">
        <v>170</v>
      </c>
      <c r="C8" s="97" t="s">
        <v>46</v>
      </c>
      <c r="D8" s="678">
        <v>5</v>
      </c>
      <c r="E8" s="680">
        <f>D8*30</f>
        <v>150</v>
      </c>
      <c r="F8" s="680">
        <f t="shared" ref="F8:F11" si="0">G8+H8+I8</f>
        <v>64</v>
      </c>
      <c r="G8" s="680"/>
      <c r="H8" s="680"/>
      <c r="I8" s="680">
        <v>64</v>
      </c>
      <c r="J8" s="680">
        <f t="shared" ref="J8:J11" si="1">E8-F8</f>
        <v>86</v>
      </c>
      <c r="K8" s="96"/>
      <c r="L8" s="95"/>
      <c r="M8" s="676">
        <v>4</v>
      </c>
      <c r="N8" s="674">
        <v>5</v>
      </c>
      <c r="O8" s="96"/>
      <c r="P8" s="95"/>
      <c r="Q8" s="123"/>
      <c r="R8" s="124"/>
      <c r="S8" s="125"/>
      <c r="T8" s="95"/>
      <c r="U8" s="126"/>
      <c r="V8" s="124"/>
      <c r="W8" s="96"/>
      <c r="X8" s="95"/>
      <c r="Y8" s="123"/>
      <c r="Z8" s="124"/>
      <c r="AA8" s="125"/>
      <c r="AB8" s="95"/>
      <c r="AC8" s="126"/>
      <c r="AD8" s="124"/>
      <c r="AE8" s="127"/>
      <c r="AF8" s="95"/>
      <c r="AG8" s="126"/>
      <c r="AH8" s="124"/>
      <c r="AI8" s="127"/>
      <c r="AJ8" s="95"/>
      <c r="AK8" s="126"/>
      <c r="AL8" s="124"/>
      <c r="AM8" s="125"/>
      <c r="AN8" s="95"/>
      <c r="AO8" s="126"/>
      <c r="AP8" s="124"/>
      <c r="AQ8" s="678">
        <v>1</v>
      </c>
      <c r="AR8" s="128"/>
      <c r="AS8" s="154"/>
    </row>
    <row r="9" spans="1:45" s="7" customFormat="1" ht="39" customHeight="1" x14ac:dyDescent="0.3">
      <c r="A9" s="403" t="s">
        <v>107</v>
      </c>
      <c r="B9" s="108" t="s">
        <v>157</v>
      </c>
      <c r="C9" s="130" t="s">
        <v>47</v>
      </c>
      <c r="D9" s="679"/>
      <c r="E9" s="681"/>
      <c r="F9" s="681"/>
      <c r="G9" s="681"/>
      <c r="H9" s="681"/>
      <c r="I9" s="681"/>
      <c r="J9" s="681"/>
      <c r="K9" s="125"/>
      <c r="L9" s="125"/>
      <c r="M9" s="677"/>
      <c r="N9" s="675"/>
      <c r="O9" s="132"/>
      <c r="P9" s="133"/>
      <c r="Q9" s="134"/>
      <c r="R9" s="135"/>
      <c r="S9" s="127"/>
      <c r="T9" s="125"/>
      <c r="U9" s="136"/>
      <c r="V9" s="124"/>
      <c r="W9" s="125"/>
      <c r="X9" s="125"/>
      <c r="Y9" s="137"/>
      <c r="Z9" s="124"/>
      <c r="AA9" s="125"/>
      <c r="AB9" s="125"/>
      <c r="AC9" s="137"/>
      <c r="AD9" s="124"/>
      <c r="AE9" s="138"/>
      <c r="AF9" s="133"/>
      <c r="AG9" s="139"/>
      <c r="AH9" s="140"/>
      <c r="AI9" s="138"/>
      <c r="AJ9" s="133"/>
      <c r="AK9" s="139"/>
      <c r="AL9" s="140"/>
      <c r="AM9" s="125"/>
      <c r="AN9" s="125"/>
      <c r="AO9" s="137"/>
      <c r="AP9" s="124"/>
      <c r="AQ9" s="679"/>
      <c r="AR9" s="141"/>
      <c r="AS9" s="225"/>
    </row>
    <row r="10" spans="1:45" s="7" customFormat="1" ht="45" customHeight="1" x14ac:dyDescent="0.3">
      <c r="A10" s="403" t="s">
        <v>108</v>
      </c>
      <c r="B10" s="142" t="s">
        <v>160</v>
      </c>
      <c r="C10" s="130" t="s">
        <v>48</v>
      </c>
      <c r="D10" s="143">
        <v>5</v>
      </c>
      <c r="E10" s="143">
        <f t="shared" ref="E10:E12" si="2">D10*30</f>
        <v>150</v>
      </c>
      <c r="F10" s="143">
        <f t="shared" si="0"/>
        <v>64</v>
      </c>
      <c r="G10" s="144"/>
      <c r="H10" s="143"/>
      <c r="I10" s="144">
        <f>M10*16+Q10*16</f>
        <v>64</v>
      </c>
      <c r="J10" s="143">
        <f t="shared" si="1"/>
        <v>86</v>
      </c>
      <c r="K10" s="132"/>
      <c r="L10" s="133"/>
      <c r="M10" s="145">
        <v>4</v>
      </c>
      <c r="N10" s="135">
        <v>5</v>
      </c>
      <c r="O10" s="132"/>
      <c r="P10" s="133"/>
      <c r="Q10" s="134"/>
      <c r="R10" s="135"/>
      <c r="S10" s="146"/>
      <c r="T10" s="133"/>
      <c r="U10" s="139"/>
      <c r="V10" s="140"/>
      <c r="W10" s="146"/>
      <c r="X10" s="133"/>
      <c r="Y10" s="139"/>
      <c r="Z10" s="140"/>
      <c r="AA10" s="146"/>
      <c r="AB10" s="133"/>
      <c r="AC10" s="139"/>
      <c r="AD10" s="140"/>
      <c r="AE10" s="138"/>
      <c r="AF10" s="133"/>
      <c r="AG10" s="139"/>
      <c r="AH10" s="140"/>
      <c r="AI10" s="138"/>
      <c r="AJ10" s="133"/>
      <c r="AK10" s="139"/>
      <c r="AL10" s="140"/>
      <c r="AM10" s="146"/>
      <c r="AN10" s="133"/>
      <c r="AO10" s="139"/>
      <c r="AP10" s="140"/>
      <c r="AQ10" s="143">
        <v>1</v>
      </c>
      <c r="AR10" s="147"/>
      <c r="AS10" s="148"/>
    </row>
    <row r="11" spans="1:45" s="82" customFormat="1" ht="25.5" customHeight="1" thickBot="1" x14ac:dyDescent="0.35">
      <c r="A11" s="404" t="s">
        <v>188</v>
      </c>
      <c r="B11" s="142" t="s">
        <v>317</v>
      </c>
      <c r="C11" s="150" t="s">
        <v>161</v>
      </c>
      <c r="D11" s="151">
        <v>5</v>
      </c>
      <c r="E11" s="143">
        <f t="shared" si="2"/>
        <v>150</v>
      </c>
      <c r="F11" s="143">
        <f t="shared" si="0"/>
        <v>64</v>
      </c>
      <c r="G11" s="144">
        <v>32</v>
      </c>
      <c r="H11" s="143"/>
      <c r="I11" s="144">
        <v>32</v>
      </c>
      <c r="J11" s="143">
        <f t="shared" si="1"/>
        <v>86</v>
      </c>
      <c r="K11" s="146"/>
      <c r="L11" s="133"/>
      <c r="M11" s="134"/>
      <c r="N11" s="135"/>
      <c r="O11" s="132"/>
      <c r="P11" s="133"/>
      <c r="Q11" s="134"/>
      <c r="R11" s="135"/>
      <c r="S11" s="146"/>
      <c r="T11" s="133"/>
      <c r="U11" s="134"/>
      <c r="V11" s="135"/>
      <c r="W11" s="146"/>
      <c r="X11" s="133"/>
      <c r="Y11" s="134"/>
      <c r="Z11" s="135"/>
      <c r="AA11" s="146">
        <v>2</v>
      </c>
      <c r="AB11" s="133"/>
      <c r="AC11" s="134">
        <v>2</v>
      </c>
      <c r="AD11" s="135">
        <v>5</v>
      </c>
      <c r="AE11" s="146"/>
      <c r="AF11" s="133"/>
      <c r="AG11" s="134"/>
      <c r="AH11" s="135"/>
      <c r="AI11" s="138"/>
      <c r="AJ11" s="133"/>
      <c r="AK11" s="139"/>
      <c r="AL11" s="140"/>
      <c r="AM11" s="146"/>
      <c r="AN11" s="133"/>
      <c r="AO11" s="139"/>
      <c r="AP11" s="140"/>
      <c r="AQ11" s="152">
        <v>5</v>
      </c>
      <c r="AR11" s="149"/>
      <c r="AS11" s="226"/>
    </row>
    <row r="12" spans="1:45" s="7" customFormat="1" ht="48.75" customHeight="1" thickBot="1" x14ac:dyDescent="0.35">
      <c r="A12" s="627" t="s">
        <v>97</v>
      </c>
      <c r="B12" s="628"/>
      <c r="C12" s="167"/>
      <c r="D12" s="168">
        <f>N12+R12+V12+Z12+AD12+AH12+AL12+AP12</f>
        <v>10</v>
      </c>
      <c r="E12" s="102">
        <f t="shared" si="2"/>
        <v>300</v>
      </c>
      <c r="F12" s="102"/>
      <c r="G12" s="102"/>
      <c r="H12" s="102"/>
      <c r="I12" s="102"/>
      <c r="J12" s="102"/>
      <c r="K12" s="593">
        <f>1*'Вариативная часть РУП_Бак '!K10:M10</f>
        <v>0</v>
      </c>
      <c r="L12" s="594"/>
      <c r="M12" s="595"/>
      <c r="N12" s="99">
        <f>1*'Вариативная часть РУП_Бак '!N10</f>
        <v>0</v>
      </c>
      <c r="O12" s="593">
        <f>1*'Вариативная часть РУП_Бак '!O10:Q10</f>
        <v>3.5</v>
      </c>
      <c r="P12" s="594"/>
      <c r="Q12" s="595"/>
      <c r="R12" s="99">
        <f>1*'Вариативная часть РУП_Бак '!R10</f>
        <v>5</v>
      </c>
      <c r="S12" s="593">
        <f>1*'Вариативная часть РУП_Бак '!S10:U10</f>
        <v>7.5</v>
      </c>
      <c r="T12" s="594"/>
      <c r="U12" s="595"/>
      <c r="V12" s="99"/>
      <c r="W12" s="593">
        <f>1*'Вариативная часть РУП_Бак '!W10:Y10</f>
        <v>4</v>
      </c>
      <c r="X12" s="594"/>
      <c r="Y12" s="595"/>
      <c r="Z12" s="99">
        <f>1*'Вариативная часть РУП_Бак '!Z10</f>
        <v>5</v>
      </c>
      <c r="AA12" s="593">
        <f>1*'Вариативная часть РУП_Бак '!AA10:AC10</f>
        <v>4</v>
      </c>
      <c r="AB12" s="594"/>
      <c r="AC12" s="595"/>
      <c r="AD12" s="99"/>
      <c r="AE12" s="593">
        <f>1*'Вариативная часть РУП_Бак '!AE10:AG10</f>
        <v>0</v>
      </c>
      <c r="AF12" s="594"/>
      <c r="AG12" s="595"/>
      <c r="AH12" s="99">
        <f>1*'Вариативная часть РУП_Бак '!AH10</f>
        <v>0</v>
      </c>
      <c r="AI12" s="593">
        <f>1*'Вариативная часть РУП_Бак '!AI10:AK10</f>
        <v>0</v>
      </c>
      <c r="AJ12" s="594"/>
      <c r="AK12" s="595"/>
      <c r="AL12" s="99">
        <f>1*'Вариативная часть РУП_Бак '!AL10</f>
        <v>0</v>
      </c>
      <c r="AM12" s="593">
        <f>1*'Вариативная часть РУП_Бак '!AM10:AO10</f>
        <v>0</v>
      </c>
      <c r="AN12" s="594"/>
      <c r="AO12" s="595"/>
      <c r="AP12" s="99">
        <f>1*'Вариативная часть РУП_Бак '!AP10</f>
        <v>0</v>
      </c>
      <c r="AQ12" s="102"/>
      <c r="AR12" s="169"/>
      <c r="AS12" s="168"/>
    </row>
    <row r="13" spans="1:45" s="1" customFormat="1" ht="46.5" customHeight="1" thickBot="1" x14ac:dyDescent="0.35">
      <c r="A13" s="170"/>
      <c r="B13" s="325" t="s">
        <v>109</v>
      </c>
      <c r="C13" s="171"/>
      <c r="D13" s="172">
        <f>D7+D12</f>
        <v>25</v>
      </c>
      <c r="E13" s="172">
        <f>E7+E12</f>
        <v>750</v>
      </c>
      <c r="F13" s="173">
        <f>SUM(F8:F12)</f>
        <v>192</v>
      </c>
      <c r="G13" s="173">
        <f>SUM(G8:G12)</f>
        <v>32</v>
      </c>
      <c r="H13" s="173">
        <f>SUM(H8:H12)</f>
        <v>0</v>
      </c>
      <c r="I13" s="173">
        <f>SUM(I8:I12)</f>
        <v>160</v>
      </c>
      <c r="J13" s="173">
        <f>SUM(J8:J12)</f>
        <v>258</v>
      </c>
      <c r="K13" s="616">
        <f>K7+K12</f>
        <v>8</v>
      </c>
      <c r="L13" s="616"/>
      <c r="M13" s="617"/>
      <c r="N13" s="173">
        <f>N7+N12</f>
        <v>10</v>
      </c>
      <c r="O13" s="616">
        <f>O7+O12</f>
        <v>3.5</v>
      </c>
      <c r="P13" s="616"/>
      <c r="Q13" s="617"/>
      <c r="R13" s="173">
        <f>R7+R12</f>
        <v>5</v>
      </c>
      <c r="S13" s="616">
        <f>S7+S12</f>
        <v>7.5</v>
      </c>
      <c r="T13" s="616"/>
      <c r="U13" s="617"/>
      <c r="V13" s="173">
        <f>V7+V12</f>
        <v>0</v>
      </c>
      <c r="W13" s="616">
        <f>W7+W12</f>
        <v>4</v>
      </c>
      <c r="X13" s="616"/>
      <c r="Y13" s="617"/>
      <c r="Z13" s="173">
        <f>Z7+Z12</f>
        <v>5</v>
      </c>
      <c r="AA13" s="616">
        <f>AA7+AA12</f>
        <v>8</v>
      </c>
      <c r="AB13" s="616"/>
      <c r="AC13" s="617"/>
      <c r="AD13" s="173">
        <f>AD7+AD12</f>
        <v>5</v>
      </c>
      <c r="AE13" s="616">
        <f>AE7+AE12</f>
        <v>0</v>
      </c>
      <c r="AF13" s="616"/>
      <c r="AG13" s="617"/>
      <c r="AH13" s="173">
        <f>AH7+AH12</f>
        <v>0</v>
      </c>
      <c r="AI13" s="616">
        <f>AI7+AI12</f>
        <v>0</v>
      </c>
      <c r="AJ13" s="616"/>
      <c r="AK13" s="617"/>
      <c r="AL13" s="173">
        <f>AL7+AL12</f>
        <v>0</v>
      </c>
      <c r="AM13" s="616">
        <f>AM7+AM12</f>
        <v>0</v>
      </c>
      <c r="AN13" s="616"/>
      <c r="AO13" s="617"/>
      <c r="AP13" s="173">
        <f>AP7+AP12</f>
        <v>0</v>
      </c>
      <c r="AQ13" s="176"/>
      <c r="AR13" s="176"/>
      <c r="AS13" s="173"/>
    </row>
    <row r="14" spans="1:45" s="240" customFormat="1" ht="21.75" customHeight="1" thickBot="1" x14ac:dyDescent="0.35">
      <c r="A14" s="239" t="s">
        <v>110</v>
      </c>
      <c r="B14" s="624" t="s">
        <v>98</v>
      </c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625"/>
      <c r="AR14" s="625"/>
      <c r="AS14" s="626"/>
    </row>
    <row r="15" spans="1:45" s="240" customFormat="1" ht="21.95" customHeight="1" thickBot="1" x14ac:dyDescent="0.35">
      <c r="A15" s="629" t="s">
        <v>156</v>
      </c>
      <c r="B15" s="628"/>
      <c r="C15" s="102"/>
      <c r="D15" s="102">
        <f>SUM(D16:D18)</f>
        <v>15</v>
      </c>
      <c r="E15" s="102">
        <f t="shared" ref="E15:E20" si="3">D15*30</f>
        <v>450</v>
      </c>
      <c r="F15" s="101"/>
      <c r="G15" s="102"/>
      <c r="H15" s="102"/>
      <c r="I15" s="102"/>
      <c r="J15" s="241"/>
      <c r="K15" s="590">
        <f>SUM(K16:M18)</f>
        <v>12</v>
      </c>
      <c r="L15" s="591"/>
      <c r="M15" s="592"/>
      <c r="N15" s="100">
        <f>SUM(N16:N18)</f>
        <v>15</v>
      </c>
      <c r="O15" s="590">
        <f>SUM(O16:Q18)</f>
        <v>0</v>
      </c>
      <c r="P15" s="591"/>
      <c r="Q15" s="592"/>
      <c r="R15" s="100">
        <f>SUM(R16:R18)</f>
        <v>0</v>
      </c>
      <c r="S15" s="590">
        <f>SUM(S16:U18)</f>
        <v>0</v>
      </c>
      <c r="T15" s="591"/>
      <c r="U15" s="592"/>
      <c r="V15" s="100">
        <f>SUM(V16:V18)</f>
        <v>0</v>
      </c>
      <c r="W15" s="590">
        <f>SUM(W16:Y18)</f>
        <v>0</v>
      </c>
      <c r="X15" s="591"/>
      <c r="Y15" s="592"/>
      <c r="Z15" s="100">
        <f>SUM(Z16:Z18)</f>
        <v>0</v>
      </c>
      <c r="AA15" s="590">
        <f>SUM(AA16:AC18)</f>
        <v>0</v>
      </c>
      <c r="AB15" s="591"/>
      <c r="AC15" s="592"/>
      <c r="AD15" s="100">
        <f>SUM(AD16:AD18)</f>
        <v>0</v>
      </c>
      <c r="AE15" s="590">
        <f>SUM(AE16:AG18)</f>
        <v>0</v>
      </c>
      <c r="AF15" s="591"/>
      <c r="AG15" s="592"/>
      <c r="AH15" s="100">
        <f>SUM(AH16:AH18)</f>
        <v>0</v>
      </c>
      <c r="AI15" s="590">
        <f>SUM(AI16:AK18)</f>
        <v>0</v>
      </c>
      <c r="AJ15" s="591"/>
      <c r="AK15" s="592"/>
      <c r="AL15" s="100">
        <f>SUM(AL16:AL18)</f>
        <v>0</v>
      </c>
      <c r="AM15" s="590">
        <f>SUM(AM16:AO18)</f>
        <v>0</v>
      </c>
      <c r="AN15" s="591"/>
      <c r="AO15" s="592"/>
      <c r="AP15" s="100">
        <f>SUM(AP16:AP18)</f>
        <v>0</v>
      </c>
      <c r="AQ15" s="102"/>
      <c r="AR15" s="98"/>
      <c r="AS15" s="102"/>
    </row>
    <row r="16" spans="1:45" s="182" customFormat="1" ht="33.75" customHeight="1" x14ac:dyDescent="0.3">
      <c r="A16" s="242" t="s">
        <v>111</v>
      </c>
      <c r="B16" s="243" t="s">
        <v>314</v>
      </c>
      <c r="C16" s="244" t="s">
        <v>169</v>
      </c>
      <c r="D16" s="152">
        <v>5</v>
      </c>
      <c r="E16" s="245">
        <f t="shared" si="3"/>
        <v>150</v>
      </c>
      <c r="F16" s="246">
        <f>G16+H16+I16</f>
        <v>128</v>
      </c>
      <c r="G16" s="152">
        <v>64</v>
      </c>
      <c r="H16" s="152"/>
      <c r="I16" s="152">
        <v>64</v>
      </c>
      <c r="J16" s="247">
        <f>E16-F16</f>
        <v>22</v>
      </c>
      <c r="K16" s="125">
        <v>2</v>
      </c>
      <c r="L16" s="95"/>
      <c r="M16" s="126">
        <v>2</v>
      </c>
      <c r="N16" s="124">
        <v>5</v>
      </c>
      <c r="O16" s="125"/>
      <c r="P16" s="95"/>
      <c r="Q16" s="126"/>
      <c r="R16" s="124"/>
      <c r="S16" s="125"/>
      <c r="T16" s="95"/>
      <c r="U16" s="126"/>
      <c r="V16" s="124"/>
      <c r="W16" s="96"/>
      <c r="X16" s="95"/>
      <c r="Y16" s="123"/>
      <c r="Z16" s="124"/>
      <c r="AA16" s="125"/>
      <c r="AB16" s="95"/>
      <c r="AC16" s="126"/>
      <c r="AD16" s="124"/>
      <c r="AE16" s="127"/>
      <c r="AF16" s="95"/>
      <c r="AG16" s="126"/>
      <c r="AH16" s="124"/>
      <c r="AI16" s="127"/>
      <c r="AJ16" s="95"/>
      <c r="AK16" s="126"/>
      <c r="AL16" s="124"/>
      <c r="AM16" s="125"/>
      <c r="AN16" s="95"/>
      <c r="AO16" s="126"/>
      <c r="AP16" s="124"/>
      <c r="AQ16" s="154">
        <v>1</v>
      </c>
      <c r="AR16" s="128"/>
      <c r="AS16" s="154"/>
    </row>
    <row r="17" spans="1:46" s="182" customFormat="1" ht="21.75" customHeight="1" x14ac:dyDescent="0.3">
      <c r="A17" s="248" t="s">
        <v>112</v>
      </c>
      <c r="B17" s="249" t="s">
        <v>315</v>
      </c>
      <c r="C17" s="250" t="s">
        <v>174</v>
      </c>
      <c r="D17" s="143">
        <v>5</v>
      </c>
      <c r="E17" s="144">
        <f t="shared" si="3"/>
        <v>150</v>
      </c>
      <c r="F17" s="251">
        <f>G17+H17+I17</f>
        <v>128</v>
      </c>
      <c r="G17" s="143">
        <v>64</v>
      </c>
      <c r="H17" s="143">
        <v>32</v>
      </c>
      <c r="I17" s="143">
        <v>32</v>
      </c>
      <c r="J17" s="252">
        <f>E17-F17</f>
        <v>22</v>
      </c>
      <c r="K17" s="146">
        <v>2</v>
      </c>
      <c r="L17" s="133">
        <v>1</v>
      </c>
      <c r="M17" s="139">
        <v>1</v>
      </c>
      <c r="N17" s="140">
        <v>5</v>
      </c>
      <c r="O17" s="146"/>
      <c r="P17" s="133"/>
      <c r="Q17" s="139"/>
      <c r="R17" s="140"/>
      <c r="S17" s="127"/>
      <c r="T17" s="125"/>
      <c r="U17" s="136"/>
      <c r="V17" s="124"/>
      <c r="W17" s="125"/>
      <c r="X17" s="125"/>
      <c r="Y17" s="137"/>
      <c r="Z17" s="124"/>
      <c r="AA17" s="125"/>
      <c r="AB17" s="125"/>
      <c r="AC17" s="137"/>
      <c r="AD17" s="124"/>
      <c r="AE17" s="138"/>
      <c r="AF17" s="133"/>
      <c r="AG17" s="139"/>
      <c r="AH17" s="140"/>
      <c r="AI17" s="138"/>
      <c r="AJ17" s="133"/>
      <c r="AK17" s="139"/>
      <c r="AL17" s="140"/>
      <c r="AM17" s="125"/>
      <c r="AN17" s="125"/>
      <c r="AO17" s="137"/>
      <c r="AP17" s="124"/>
      <c r="AQ17" s="154">
        <v>1</v>
      </c>
      <c r="AR17" s="141"/>
      <c r="AS17" s="225"/>
    </row>
    <row r="18" spans="1:46" s="182" customFormat="1" ht="26.25" customHeight="1" thickBot="1" x14ac:dyDescent="0.35">
      <c r="A18" s="253" t="s">
        <v>113</v>
      </c>
      <c r="B18" s="254" t="s">
        <v>316</v>
      </c>
      <c r="C18" s="255" t="s">
        <v>175</v>
      </c>
      <c r="D18" s="156">
        <v>5</v>
      </c>
      <c r="E18" s="157">
        <f t="shared" si="3"/>
        <v>150</v>
      </c>
      <c r="F18" s="256">
        <f>G18+H18+I18</f>
        <v>129</v>
      </c>
      <c r="G18" s="156">
        <v>64</v>
      </c>
      <c r="H18" s="156">
        <v>65</v>
      </c>
      <c r="I18" s="156"/>
      <c r="J18" s="257">
        <f>E18-F18</f>
        <v>21</v>
      </c>
      <c r="K18" s="158">
        <v>2</v>
      </c>
      <c r="L18" s="159">
        <v>2</v>
      </c>
      <c r="M18" s="163"/>
      <c r="N18" s="164">
        <v>5</v>
      </c>
      <c r="O18" s="162"/>
      <c r="P18" s="159"/>
      <c r="Q18" s="160"/>
      <c r="R18" s="161"/>
      <c r="S18" s="158"/>
      <c r="T18" s="159"/>
      <c r="U18" s="163"/>
      <c r="V18" s="164"/>
      <c r="W18" s="158"/>
      <c r="X18" s="159"/>
      <c r="Y18" s="163"/>
      <c r="Z18" s="164"/>
      <c r="AA18" s="158"/>
      <c r="AB18" s="159"/>
      <c r="AC18" s="163"/>
      <c r="AD18" s="164"/>
      <c r="AE18" s="165"/>
      <c r="AF18" s="159"/>
      <c r="AG18" s="163"/>
      <c r="AH18" s="164"/>
      <c r="AI18" s="165"/>
      <c r="AJ18" s="159"/>
      <c r="AK18" s="163"/>
      <c r="AL18" s="164"/>
      <c r="AM18" s="158"/>
      <c r="AN18" s="159"/>
      <c r="AO18" s="163"/>
      <c r="AP18" s="164"/>
      <c r="AQ18" s="154">
        <v>1</v>
      </c>
      <c r="AR18" s="155"/>
      <c r="AS18" s="258"/>
    </row>
    <row r="19" spans="1:46" s="182" customFormat="1" ht="45.75" customHeight="1" thickBot="1" x14ac:dyDescent="0.35">
      <c r="A19" s="629" t="s">
        <v>97</v>
      </c>
      <c r="B19" s="628"/>
      <c r="C19" s="167"/>
      <c r="D19" s="168">
        <f>'Вариативная часть РУП_Бак '!D24</f>
        <v>21</v>
      </c>
      <c r="E19" s="102">
        <f t="shared" si="3"/>
        <v>630</v>
      </c>
      <c r="F19" s="101"/>
      <c r="G19" s="102"/>
      <c r="H19" s="102"/>
      <c r="I19" s="102"/>
      <c r="J19" s="101"/>
      <c r="K19" s="593" t="e">
        <f>'Вариативная часть РУП_Бак '!K24:M24</f>
        <v>#REF!</v>
      </c>
      <c r="L19" s="594"/>
      <c r="M19" s="595"/>
      <c r="N19" s="99" t="e">
        <f>'Вариативная часть РУП_Бак '!N24</f>
        <v>#REF!</v>
      </c>
      <c r="O19" s="593">
        <f>'Вариативная часть РУП_Бак '!O24:Q24</f>
        <v>17</v>
      </c>
      <c r="P19" s="594"/>
      <c r="Q19" s="595"/>
      <c r="R19" s="99">
        <f>'Вариативная часть РУП_Бак '!R24</f>
        <v>21</v>
      </c>
      <c r="S19" s="593">
        <f>'Вариативная часть РУП_Бак '!S24:U24</f>
        <v>0</v>
      </c>
      <c r="T19" s="594"/>
      <c r="U19" s="595"/>
      <c r="V19" s="99">
        <v>5</v>
      </c>
      <c r="W19" s="593" t="e">
        <f>'Вариативная часть РУП_Бак '!W24:Y24</f>
        <v>#REF!</v>
      </c>
      <c r="X19" s="594"/>
      <c r="Y19" s="595"/>
      <c r="Z19" s="99" t="e">
        <f>'Вариативная часть РУП_Бак '!Z24</f>
        <v>#REF!</v>
      </c>
      <c r="AA19" s="593" t="e">
        <f>'Вариативная часть РУП_Бак '!AA24:AC24</f>
        <v>#REF!</v>
      </c>
      <c r="AB19" s="594"/>
      <c r="AC19" s="595"/>
      <c r="AD19" s="99" t="e">
        <f>'Вариативная часть РУП_Бак '!AD24</f>
        <v>#REF!</v>
      </c>
      <c r="AE19" s="593" t="e">
        <f>'Вариативная часть РУП_Бак '!AE24:AG24</f>
        <v>#REF!</v>
      </c>
      <c r="AF19" s="594"/>
      <c r="AG19" s="595"/>
      <c r="AH19" s="99" t="e">
        <f>'Вариативная часть РУП_Бак '!AH24</f>
        <v>#REF!</v>
      </c>
      <c r="AI19" s="593" t="e">
        <f>'Вариативная часть РУП_Бак '!AI24:AK24</f>
        <v>#REF!</v>
      </c>
      <c r="AJ19" s="594"/>
      <c r="AK19" s="595"/>
      <c r="AL19" s="99" t="e">
        <f>'Вариативная часть РУП_Бак '!AL24</f>
        <v>#REF!</v>
      </c>
      <c r="AM19" s="593" t="e">
        <f>'Вариативная часть РУП_Бак '!AM24:AO24</f>
        <v>#REF!</v>
      </c>
      <c r="AN19" s="594"/>
      <c r="AO19" s="595"/>
      <c r="AP19" s="99" t="e">
        <f>'Вариативная часть РУП_Бак '!AP24</f>
        <v>#REF!</v>
      </c>
      <c r="AQ19" s="102"/>
      <c r="AR19" s="169"/>
      <c r="AS19" s="168"/>
    </row>
    <row r="20" spans="1:46" s="263" customFormat="1" ht="42.75" customHeight="1" thickBot="1" x14ac:dyDescent="0.35">
      <c r="A20" s="170"/>
      <c r="B20" s="325" t="s">
        <v>114</v>
      </c>
      <c r="C20" s="171"/>
      <c r="D20" s="172">
        <f>D15+D19</f>
        <v>36</v>
      </c>
      <c r="E20" s="259">
        <f t="shared" si="3"/>
        <v>1080</v>
      </c>
      <c r="F20" s="175"/>
      <c r="G20" s="181"/>
      <c r="H20" s="181"/>
      <c r="I20" s="181"/>
      <c r="J20" s="260"/>
      <c r="K20" s="621" t="e">
        <f>K15+K19</f>
        <v>#REF!</v>
      </c>
      <c r="L20" s="622"/>
      <c r="M20" s="623"/>
      <c r="N20" s="262" t="e">
        <f>N15+N19</f>
        <v>#REF!</v>
      </c>
      <c r="O20" s="621">
        <f>O15+O19</f>
        <v>17</v>
      </c>
      <c r="P20" s="622"/>
      <c r="Q20" s="623"/>
      <c r="R20" s="262">
        <f>R15+R19</f>
        <v>21</v>
      </c>
      <c r="S20" s="621">
        <f>S15+S19</f>
        <v>0</v>
      </c>
      <c r="T20" s="622"/>
      <c r="U20" s="623"/>
      <c r="V20" s="262">
        <f>V15+V19</f>
        <v>5</v>
      </c>
      <c r="W20" s="621" t="e">
        <f>W15+W19</f>
        <v>#REF!</v>
      </c>
      <c r="X20" s="622"/>
      <c r="Y20" s="623"/>
      <c r="Z20" s="262" t="e">
        <f>Z15+Z19</f>
        <v>#REF!</v>
      </c>
      <c r="AA20" s="621" t="e">
        <f>AA15+AA19</f>
        <v>#REF!</v>
      </c>
      <c r="AB20" s="622"/>
      <c r="AC20" s="623"/>
      <c r="AD20" s="262" t="e">
        <f>AD15+AD19</f>
        <v>#REF!</v>
      </c>
      <c r="AE20" s="621" t="e">
        <f>AE15+AE19</f>
        <v>#REF!</v>
      </c>
      <c r="AF20" s="622"/>
      <c r="AG20" s="623"/>
      <c r="AH20" s="262" t="e">
        <f>AH15+AH19</f>
        <v>#REF!</v>
      </c>
      <c r="AI20" s="621" t="e">
        <f>AI15+AI19</f>
        <v>#REF!</v>
      </c>
      <c r="AJ20" s="622"/>
      <c r="AK20" s="623"/>
      <c r="AL20" s="262" t="e">
        <f>AL15+AL19</f>
        <v>#REF!</v>
      </c>
      <c r="AM20" s="621" t="e">
        <f>AM15+AM19</f>
        <v>#REF!</v>
      </c>
      <c r="AN20" s="622"/>
      <c r="AO20" s="623"/>
      <c r="AP20" s="262" t="e">
        <f>AP15+AP19</f>
        <v>#REF!</v>
      </c>
      <c r="AQ20" s="172"/>
      <c r="AR20" s="172"/>
      <c r="AS20" s="173"/>
    </row>
    <row r="21" spans="1:46" s="62" customFormat="1" ht="23.25" customHeight="1" thickBot="1" x14ac:dyDescent="0.35">
      <c r="A21" s="103" t="s">
        <v>115</v>
      </c>
      <c r="B21" s="624" t="s">
        <v>52</v>
      </c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625"/>
      <c r="AR21" s="625"/>
      <c r="AS21" s="626"/>
    </row>
    <row r="22" spans="1:46" s="62" customFormat="1" ht="21.95" customHeight="1" thickBot="1" x14ac:dyDescent="0.35">
      <c r="A22" s="629" t="s">
        <v>156</v>
      </c>
      <c r="B22" s="628"/>
      <c r="C22" s="102"/>
      <c r="D22" s="290">
        <f>SUM(D23:D29)</f>
        <v>36</v>
      </c>
      <c r="E22" s="102">
        <f>D22*30</f>
        <v>1080</v>
      </c>
      <c r="F22" s="102"/>
      <c r="G22" s="101"/>
      <c r="H22" s="102"/>
      <c r="I22" s="102"/>
      <c r="J22" s="102"/>
      <c r="K22" s="590">
        <f>SUM(K23:M29)</f>
        <v>4</v>
      </c>
      <c r="L22" s="591"/>
      <c r="M22" s="592"/>
      <c r="N22" s="100">
        <f>SUM(N23:N29)</f>
        <v>5</v>
      </c>
      <c r="O22" s="593">
        <f>SUM(O23:Q29)</f>
        <v>5</v>
      </c>
      <c r="P22" s="594"/>
      <c r="Q22" s="595"/>
      <c r="R22" s="99">
        <f>SUM(R23:R29)</f>
        <v>6</v>
      </c>
      <c r="S22" s="593">
        <f>SUM(S23:U29)</f>
        <v>4</v>
      </c>
      <c r="T22" s="594"/>
      <c r="U22" s="595"/>
      <c r="V22" s="99">
        <f>SUM(V23:V29)</f>
        <v>5</v>
      </c>
      <c r="W22" s="593">
        <f>SUM(W23:Y29)</f>
        <v>8</v>
      </c>
      <c r="X22" s="594"/>
      <c r="Y22" s="595"/>
      <c r="Z22" s="291">
        <f>SUM(Z23:Z29)</f>
        <v>10</v>
      </c>
      <c r="AA22" s="593">
        <f>SUM(AA23:AC29)</f>
        <v>4</v>
      </c>
      <c r="AB22" s="594"/>
      <c r="AC22" s="595"/>
      <c r="AD22" s="99">
        <f>SUM(AD23:AD29)</f>
        <v>5</v>
      </c>
      <c r="AE22" s="593">
        <f>SUM(AE23:AG29)</f>
        <v>4</v>
      </c>
      <c r="AF22" s="594"/>
      <c r="AG22" s="595"/>
      <c r="AH22" s="99">
        <f>SUM(AH23:AH29)</f>
        <v>5</v>
      </c>
      <c r="AI22" s="593">
        <f>SUM(AI23:AK29)</f>
        <v>0</v>
      </c>
      <c r="AJ22" s="594"/>
      <c r="AK22" s="595"/>
      <c r="AL22" s="99">
        <f>SUM(AL23:AL29)</f>
        <v>0</v>
      </c>
      <c r="AM22" s="593">
        <f>SUM(AM23:AO29)</f>
        <v>0</v>
      </c>
      <c r="AN22" s="594"/>
      <c r="AO22" s="595"/>
      <c r="AP22" s="99">
        <f>SUM(AP23:AP29)</f>
        <v>0</v>
      </c>
      <c r="AQ22" s="102"/>
      <c r="AR22" s="98"/>
      <c r="AS22" s="102"/>
    </row>
    <row r="23" spans="1:46" s="7" customFormat="1" ht="62.25" customHeight="1" x14ac:dyDescent="0.3">
      <c r="A23" s="129" t="s">
        <v>116</v>
      </c>
      <c r="B23" s="790" t="s">
        <v>311</v>
      </c>
      <c r="C23" s="292" t="s">
        <v>245</v>
      </c>
      <c r="D23" s="246">
        <v>5</v>
      </c>
      <c r="E23" s="152">
        <f t="shared" ref="E23:E29" si="4">D23*30</f>
        <v>150</v>
      </c>
      <c r="F23" s="152">
        <f t="shared" ref="F23:F29" si="5">G23+H23+I23</f>
        <v>64</v>
      </c>
      <c r="G23" s="245">
        <v>16</v>
      </c>
      <c r="H23" s="152"/>
      <c r="I23" s="245">
        <v>48</v>
      </c>
      <c r="J23" s="152">
        <f t="shared" ref="J23:J29" si="6">E23-F23</f>
        <v>86</v>
      </c>
      <c r="K23" s="293">
        <v>1</v>
      </c>
      <c r="L23" s="294"/>
      <c r="M23" s="295">
        <v>3</v>
      </c>
      <c r="N23" s="296">
        <v>5</v>
      </c>
      <c r="O23" s="293"/>
      <c r="P23" s="294"/>
      <c r="Q23" s="295"/>
      <c r="R23" s="297"/>
      <c r="S23" s="293"/>
      <c r="T23" s="294"/>
      <c r="U23" s="295"/>
      <c r="V23" s="296"/>
      <c r="W23" s="298"/>
      <c r="X23" s="294"/>
      <c r="Y23" s="299"/>
      <c r="Z23" s="297"/>
      <c r="AA23" s="293"/>
      <c r="AB23" s="294"/>
      <c r="AC23" s="295"/>
      <c r="AD23" s="296"/>
      <c r="AE23" s="300"/>
      <c r="AF23" s="294"/>
      <c r="AG23" s="295"/>
      <c r="AH23" s="296"/>
      <c r="AI23" s="300"/>
      <c r="AJ23" s="294"/>
      <c r="AK23" s="295"/>
      <c r="AL23" s="296"/>
      <c r="AM23" s="293"/>
      <c r="AN23" s="294"/>
      <c r="AO23" s="295"/>
      <c r="AP23" s="296"/>
      <c r="AQ23" s="154">
        <v>2</v>
      </c>
      <c r="AR23" s="128"/>
      <c r="AS23" s="154"/>
    </row>
    <row r="24" spans="1:46" s="111" customFormat="1" ht="36" customHeight="1" x14ac:dyDescent="0.35">
      <c r="A24" s="454" t="s">
        <v>179</v>
      </c>
      <c r="B24" s="786" t="s">
        <v>243</v>
      </c>
      <c r="C24" s="431" t="s">
        <v>220</v>
      </c>
      <c r="D24" s="455">
        <v>6</v>
      </c>
      <c r="E24" s="456">
        <f t="shared" si="4"/>
        <v>180</v>
      </c>
      <c r="F24" s="455">
        <f>G24+H24+I24</f>
        <v>80</v>
      </c>
      <c r="G24" s="438">
        <v>32</v>
      </c>
      <c r="H24" s="438">
        <v>48</v>
      </c>
      <c r="I24" s="438"/>
      <c r="J24" s="455">
        <f>E24-F24</f>
        <v>100</v>
      </c>
      <c r="K24" s="457"/>
      <c r="L24" s="438"/>
      <c r="M24" s="458"/>
      <c r="N24" s="459"/>
      <c r="O24" s="460">
        <v>2</v>
      </c>
      <c r="P24" s="438">
        <v>3</v>
      </c>
      <c r="Q24" s="458"/>
      <c r="R24" s="459">
        <v>6</v>
      </c>
      <c r="S24" s="461"/>
      <c r="T24" s="462"/>
      <c r="U24" s="463"/>
      <c r="V24" s="464"/>
      <c r="W24" s="462"/>
      <c r="X24" s="462"/>
      <c r="Y24" s="465"/>
      <c r="Z24" s="466"/>
      <c r="AA24" s="462"/>
      <c r="AB24" s="462"/>
      <c r="AC24" s="465"/>
      <c r="AD24" s="466"/>
      <c r="AE24" s="467"/>
      <c r="AF24" s="440"/>
      <c r="AG24" s="468"/>
      <c r="AH24" s="469"/>
      <c r="AI24" s="470"/>
      <c r="AJ24" s="440"/>
      <c r="AK24" s="468"/>
      <c r="AL24" s="469"/>
      <c r="AM24" s="471"/>
      <c r="AN24" s="471"/>
      <c r="AO24" s="472"/>
      <c r="AP24" s="473"/>
      <c r="AQ24" s="474">
        <v>2</v>
      </c>
      <c r="AR24" s="475"/>
      <c r="AS24" s="476"/>
      <c r="AT24" s="477"/>
    </row>
    <row r="25" spans="1:46" s="7" customFormat="1" ht="29.25" customHeight="1" x14ac:dyDescent="0.3">
      <c r="A25" s="129" t="s">
        <v>179</v>
      </c>
      <c r="B25" s="791" t="s">
        <v>241</v>
      </c>
      <c r="C25" s="427" t="s">
        <v>220</v>
      </c>
      <c r="D25" s="301">
        <v>5</v>
      </c>
      <c r="E25" s="152">
        <f t="shared" si="4"/>
        <v>150</v>
      </c>
      <c r="F25" s="152">
        <f t="shared" si="5"/>
        <v>64</v>
      </c>
      <c r="G25" s="144">
        <v>32</v>
      </c>
      <c r="H25" s="143">
        <v>32</v>
      </c>
      <c r="I25" s="144"/>
      <c r="J25" s="152">
        <f t="shared" si="6"/>
        <v>86</v>
      </c>
      <c r="K25" s="302"/>
      <c r="L25" s="303"/>
      <c r="M25" s="304"/>
      <c r="N25" s="276"/>
      <c r="O25" s="302"/>
      <c r="P25" s="303"/>
      <c r="Q25" s="304"/>
      <c r="R25" s="305"/>
      <c r="S25" s="302">
        <v>2</v>
      </c>
      <c r="T25" s="303">
        <v>2</v>
      </c>
      <c r="U25" s="304"/>
      <c r="V25" s="276">
        <v>5</v>
      </c>
      <c r="W25" s="267"/>
      <c r="X25" s="122"/>
      <c r="Y25" s="272"/>
      <c r="Z25" s="276"/>
      <c r="AA25" s="267"/>
      <c r="AB25" s="122"/>
      <c r="AC25" s="272"/>
      <c r="AD25" s="276"/>
      <c r="AE25" s="306"/>
      <c r="AF25" s="122"/>
      <c r="AG25" s="272"/>
      <c r="AH25" s="276"/>
      <c r="AI25" s="306"/>
      <c r="AJ25" s="122"/>
      <c r="AK25" s="272"/>
      <c r="AL25" s="276"/>
      <c r="AM25" s="267"/>
      <c r="AN25" s="122"/>
      <c r="AO25" s="272"/>
      <c r="AP25" s="276"/>
      <c r="AQ25" s="143"/>
      <c r="AR25" s="147"/>
      <c r="AS25" s="148"/>
    </row>
    <row r="26" spans="1:46" s="7" customFormat="1" ht="30" customHeight="1" x14ac:dyDescent="0.3">
      <c r="A26" s="428" t="s">
        <v>180</v>
      </c>
      <c r="B26" s="778" t="s">
        <v>228</v>
      </c>
      <c r="C26" s="430" t="s">
        <v>220</v>
      </c>
      <c r="D26" s="429">
        <v>5</v>
      </c>
      <c r="E26" s="152">
        <f t="shared" si="4"/>
        <v>150</v>
      </c>
      <c r="F26" s="152">
        <f t="shared" si="5"/>
        <v>64</v>
      </c>
      <c r="G26" s="144">
        <v>32</v>
      </c>
      <c r="H26" s="143">
        <v>32</v>
      </c>
      <c r="I26" s="144"/>
      <c r="J26" s="152">
        <f t="shared" si="6"/>
        <v>86</v>
      </c>
      <c r="K26" s="307"/>
      <c r="L26" s="308"/>
      <c r="M26" s="309"/>
      <c r="N26" s="276"/>
      <c r="O26" s="307"/>
      <c r="P26" s="308"/>
      <c r="Q26" s="309"/>
      <c r="R26" s="305"/>
      <c r="S26" s="267"/>
      <c r="T26" s="122"/>
      <c r="U26" s="275"/>
      <c r="V26" s="274"/>
      <c r="W26" s="267">
        <v>2</v>
      </c>
      <c r="X26" s="122">
        <v>2</v>
      </c>
      <c r="Y26" s="275"/>
      <c r="Z26" s="274">
        <v>5</v>
      </c>
      <c r="AA26" s="267"/>
      <c r="AB26" s="122"/>
      <c r="AC26" s="272"/>
      <c r="AD26" s="276"/>
      <c r="AE26" s="306"/>
      <c r="AF26" s="122"/>
      <c r="AG26" s="272"/>
      <c r="AH26" s="276"/>
      <c r="AI26" s="306"/>
      <c r="AJ26" s="122"/>
      <c r="AK26" s="272"/>
      <c r="AL26" s="276"/>
      <c r="AM26" s="267"/>
      <c r="AN26" s="122"/>
      <c r="AO26" s="272"/>
      <c r="AP26" s="276"/>
      <c r="AQ26" s="143"/>
      <c r="AR26" s="149"/>
      <c r="AS26" s="226"/>
    </row>
    <row r="27" spans="1:46" s="7" customFormat="1" ht="45" customHeight="1" x14ac:dyDescent="0.3">
      <c r="A27" s="129" t="s">
        <v>181</v>
      </c>
      <c r="B27" s="792" t="s">
        <v>227</v>
      </c>
      <c r="C27" s="430" t="s">
        <v>220</v>
      </c>
      <c r="D27" s="301">
        <v>5</v>
      </c>
      <c r="E27" s="152">
        <f t="shared" si="4"/>
        <v>150</v>
      </c>
      <c r="F27" s="152">
        <f t="shared" si="5"/>
        <v>64</v>
      </c>
      <c r="G27" s="144">
        <v>32</v>
      </c>
      <c r="H27" s="143">
        <v>32</v>
      </c>
      <c r="I27" s="144"/>
      <c r="J27" s="152">
        <f t="shared" si="6"/>
        <v>86</v>
      </c>
      <c r="K27" s="302"/>
      <c r="L27" s="303"/>
      <c r="M27" s="304"/>
      <c r="N27" s="276"/>
      <c r="O27" s="307"/>
      <c r="P27" s="308"/>
      <c r="Q27" s="309"/>
      <c r="R27" s="305"/>
      <c r="S27" s="302"/>
      <c r="T27" s="303"/>
      <c r="U27" s="304"/>
      <c r="V27" s="276"/>
      <c r="W27" s="267">
        <v>2</v>
      </c>
      <c r="X27" s="270">
        <v>2</v>
      </c>
      <c r="Y27" s="272"/>
      <c r="Z27" s="274">
        <v>5</v>
      </c>
      <c r="AA27" s="307"/>
      <c r="AB27" s="308"/>
      <c r="AC27" s="309"/>
      <c r="AD27" s="276"/>
      <c r="AE27" s="306"/>
      <c r="AF27" s="122"/>
      <c r="AG27" s="272"/>
      <c r="AH27" s="276"/>
      <c r="AI27" s="306"/>
      <c r="AJ27" s="122"/>
      <c r="AK27" s="272"/>
      <c r="AL27" s="276"/>
      <c r="AM27" s="267"/>
      <c r="AN27" s="122"/>
      <c r="AO27" s="272"/>
      <c r="AP27" s="276"/>
      <c r="AQ27" s="152"/>
      <c r="AR27" s="149"/>
      <c r="AS27" s="226"/>
    </row>
    <row r="28" spans="1:46" s="77" customFormat="1" ht="62.25" customHeight="1" x14ac:dyDescent="0.3">
      <c r="A28" s="129" t="s">
        <v>182</v>
      </c>
      <c r="B28" s="790" t="s">
        <v>312</v>
      </c>
      <c r="C28" s="185" t="s">
        <v>183</v>
      </c>
      <c r="D28" s="310">
        <v>5</v>
      </c>
      <c r="E28" s="152">
        <f t="shared" si="4"/>
        <v>150</v>
      </c>
      <c r="F28" s="152">
        <f t="shared" si="5"/>
        <v>64</v>
      </c>
      <c r="G28" s="312">
        <v>32</v>
      </c>
      <c r="H28" s="313">
        <v>16</v>
      </c>
      <c r="I28" s="312">
        <v>16</v>
      </c>
      <c r="J28" s="152">
        <f t="shared" si="6"/>
        <v>86</v>
      </c>
      <c r="K28" s="314"/>
      <c r="L28" s="315"/>
      <c r="M28" s="316"/>
      <c r="N28" s="296"/>
      <c r="O28" s="314"/>
      <c r="P28" s="315"/>
      <c r="Q28" s="316"/>
      <c r="R28" s="297"/>
      <c r="S28" s="314"/>
      <c r="T28" s="315"/>
      <c r="U28" s="316"/>
      <c r="V28" s="296"/>
      <c r="W28" s="314"/>
      <c r="X28" s="315"/>
      <c r="Y28" s="316"/>
      <c r="Z28" s="296"/>
      <c r="AA28" s="302">
        <v>2</v>
      </c>
      <c r="AB28" s="303">
        <v>1</v>
      </c>
      <c r="AC28" s="304">
        <v>1</v>
      </c>
      <c r="AD28" s="276">
        <v>5</v>
      </c>
      <c r="AE28" s="317"/>
      <c r="AF28" s="303"/>
      <c r="AG28" s="304"/>
      <c r="AH28" s="276"/>
      <c r="AI28" s="317"/>
      <c r="AJ28" s="303"/>
      <c r="AK28" s="304"/>
      <c r="AL28" s="276"/>
      <c r="AM28" s="302"/>
      <c r="AN28" s="303"/>
      <c r="AO28" s="304"/>
      <c r="AP28" s="276"/>
      <c r="AQ28" s="313">
        <v>5</v>
      </c>
      <c r="AR28" s="318"/>
      <c r="AS28" s="319"/>
    </row>
    <row r="29" spans="1:46" s="77" customFormat="1" ht="62.25" customHeight="1" thickBot="1" x14ac:dyDescent="0.35">
      <c r="A29" s="129" t="s">
        <v>184</v>
      </c>
      <c r="B29" s="790" t="s">
        <v>313</v>
      </c>
      <c r="C29" s="185" t="s">
        <v>185</v>
      </c>
      <c r="D29" s="320">
        <v>5</v>
      </c>
      <c r="E29" s="152">
        <f t="shared" si="4"/>
        <v>150</v>
      </c>
      <c r="F29" s="152">
        <f t="shared" si="5"/>
        <v>64</v>
      </c>
      <c r="G29" s="320">
        <v>32</v>
      </c>
      <c r="H29" s="311"/>
      <c r="I29" s="320">
        <v>32</v>
      </c>
      <c r="J29" s="152">
        <f t="shared" si="6"/>
        <v>86</v>
      </c>
      <c r="K29" s="302"/>
      <c r="L29" s="303"/>
      <c r="M29" s="304"/>
      <c r="N29" s="276"/>
      <c r="O29" s="302"/>
      <c r="P29" s="303"/>
      <c r="Q29" s="304"/>
      <c r="R29" s="305"/>
      <c r="S29" s="302"/>
      <c r="T29" s="303"/>
      <c r="U29" s="304"/>
      <c r="V29" s="276"/>
      <c r="W29" s="302"/>
      <c r="X29" s="303"/>
      <c r="Y29" s="304"/>
      <c r="Z29" s="276"/>
      <c r="AA29" s="302"/>
      <c r="AB29" s="303"/>
      <c r="AC29" s="304"/>
      <c r="AD29" s="276"/>
      <c r="AE29" s="302">
        <v>2</v>
      </c>
      <c r="AF29" s="303"/>
      <c r="AG29" s="304">
        <v>2</v>
      </c>
      <c r="AH29" s="276">
        <v>5</v>
      </c>
      <c r="AI29" s="317"/>
      <c r="AJ29" s="303"/>
      <c r="AK29" s="304"/>
      <c r="AL29" s="276"/>
      <c r="AM29" s="302"/>
      <c r="AN29" s="303"/>
      <c r="AO29" s="304"/>
      <c r="AP29" s="276"/>
      <c r="AQ29" s="313">
        <v>6</v>
      </c>
      <c r="AR29" s="318"/>
      <c r="AS29" s="319"/>
    </row>
    <row r="30" spans="1:46" s="182" customFormat="1" ht="47.25" customHeight="1" thickBot="1" x14ac:dyDescent="0.35">
      <c r="A30" s="629" t="s">
        <v>97</v>
      </c>
      <c r="B30" s="628"/>
      <c r="C30" s="167"/>
      <c r="D30" s="102">
        <f>1*'Вариативная часть РУП_Бак '!D34</f>
        <v>110</v>
      </c>
      <c r="E30" s="102">
        <f>1*'Вариативная часть РУП_Бак '!E34</f>
        <v>3300</v>
      </c>
      <c r="F30" s="102"/>
      <c r="G30" s="102"/>
      <c r="H30" s="102"/>
      <c r="I30" s="102"/>
      <c r="J30" s="102"/>
      <c r="K30" s="630">
        <f>1*'Вариативная часть РУП_Бак '!K34:M34</f>
        <v>0</v>
      </c>
      <c r="L30" s="631"/>
      <c r="M30" s="632"/>
      <c r="N30" s="99">
        <f>1*'Вариативная часть РУП_Бак '!N34</f>
        <v>0</v>
      </c>
      <c r="O30" s="630">
        <f>1*'Вариативная часть РУП_Бак '!O34:Q34</f>
        <v>0</v>
      </c>
      <c r="P30" s="631"/>
      <c r="Q30" s="632"/>
      <c r="R30" s="291">
        <f>1*'Вариативная часть РУП_Бак '!R34</f>
        <v>0</v>
      </c>
      <c r="S30" s="630">
        <f>1*'Вариативная часть РУП_Бак '!S34:U34</f>
        <v>15</v>
      </c>
      <c r="T30" s="631"/>
      <c r="U30" s="632"/>
      <c r="V30" s="171">
        <f>1*'Вариативная часть РУП_Бак '!V34</f>
        <v>20</v>
      </c>
      <c r="W30" s="630">
        <f>1*'Вариативная часть РУП_Бак '!W34:Y34</f>
        <v>16</v>
      </c>
      <c r="X30" s="631"/>
      <c r="Y30" s="632"/>
      <c r="Z30" s="171">
        <f>1*'Вариативная часть РУП_Бак '!Z34</f>
        <v>20</v>
      </c>
      <c r="AA30" s="630">
        <f>1*'Вариативная часть РУП_Бак '!AA34:AC34</f>
        <v>18</v>
      </c>
      <c r="AB30" s="631"/>
      <c r="AC30" s="632"/>
      <c r="AD30" s="171">
        <f>1*'Вариативная часть РУП_Бак '!AD34</f>
        <v>20</v>
      </c>
      <c r="AE30" s="630">
        <f>1*'Вариативная часть РУП_Бак '!AE34:AG34</f>
        <v>16</v>
      </c>
      <c r="AF30" s="631"/>
      <c r="AG30" s="632"/>
      <c r="AH30" s="171">
        <f>1*'Вариативная часть РУП_Бак '!AH34</f>
        <v>20</v>
      </c>
      <c r="AI30" s="630">
        <f>1*'Вариативная часть РУП_Бак '!AI34:AK34</f>
        <v>22</v>
      </c>
      <c r="AJ30" s="631"/>
      <c r="AK30" s="632"/>
      <c r="AL30" s="171">
        <f>1*'Вариативная часть РУП_Бак '!AL34</f>
        <v>30</v>
      </c>
      <c r="AM30" s="630">
        <f>1*'Вариативная часть РУП_Бак '!AM34:AO34</f>
        <v>0</v>
      </c>
      <c r="AN30" s="631"/>
      <c r="AO30" s="632"/>
      <c r="AP30" s="171">
        <f>1*'Вариативная часть РУП_Бак '!AP34</f>
        <v>0</v>
      </c>
      <c r="AQ30" s="102"/>
      <c r="AR30" s="169"/>
      <c r="AS30" s="168"/>
    </row>
    <row r="31" spans="1:46" s="263" customFormat="1" ht="45.75" customHeight="1" thickBot="1" x14ac:dyDescent="0.35">
      <c r="A31" s="170"/>
      <c r="B31" s="325" t="s">
        <v>117</v>
      </c>
      <c r="C31" s="171"/>
      <c r="D31" s="174">
        <f>D30+D22</f>
        <v>146</v>
      </c>
      <c r="E31" s="171">
        <f>D31*30</f>
        <v>4380</v>
      </c>
      <c r="F31" s="173"/>
      <c r="G31" s="173"/>
      <c r="H31" s="173"/>
      <c r="I31" s="173"/>
      <c r="J31" s="173"/>
      <c r="K31" s="615">
        <f>SUM(K23:M30)</f>
        <v>4</v>
      </c>
      <c r="L31" s="616"/>
      <c r="M31" s="617"/>
      <c r="N31" s="174">
        <f>SUM(N23:N30)</f>
        <v>5</v>
      </c>
      <c r="O31" s="615">
        <f>SUM(O23:Q30)</f>
        <v>5</v>
      </c>
      <c r="P31" s="616"/>
      <c r="Q31" s="617"/>
      <c r="R31" s="175">
        <v>4</v>
      </c>
      <c r="S31" s="615">
        <f>SUM(S23:U30)</f>
        <v>19</v>
      </c>
      <c r="T31" s="616"/>
      <c r="U31" s="617"/>
      <c r="V31" s="174">
        <f>SUM(V23:V30)</f>
        <v>25</v>
      </c>
      <c r="W31" s="615">
        <f>SUM(W23:Y30)</f>
        <v>24</v>
      </c>
      <c r="X31" s="616"/>
      <c r="Y31" s="617"/>
      <c r="Z31" s="175">
        <f>SUM(Z23:Z30)</f>
        <v>30</v>
      </c>
      <c r="AA31" s="615">
        <f>SUM(AA23:AC30)</f>
        <v>22</v>
      </c>
      <c r="AB31" s="616"/>
      <c r="AC31" s="617"/>
      <c r="AD31" s="174">
        <f>SUM(AD23:AD30)</f>
        <v>25</v>
      </c>
      <c r="AE31" s="615">
        <f>SUM(AE23:AG30)</f>
        <v>20</v>
      </c>
      <c r="AF31" s="616"/>
      <c r="AG31" s="617"/>
      <c r="AH31" s="174">
        <f>SUM(AH23:AH30)</f>
        <v>25</v>
      </c>
      <c r="AI31" s="615">
        <f>SUM(AI23:AK30)</f>
        <v>22</v>
      </c>
      <c r="AJ31" s="616"/>
      <c r="AK31" s="617"/>
      <c r="AL31" s="174">
        <f>SUM(AL23:AL30)</f>
        <v>30</v>
      </c>
      <c r="AM31" s="615">
        <f>SUM(AM23:AO30)</f>
        <v>0</v>
      </c>
      <c r="AN31" s="616"/>
      <c r="AO31" s="617"/>
      <c r="AP31" s="174">
        <f>SUM(AP23:AP30)</f>
        <v>0</v>
      </c>
      <c r="AQ31" s="174"/>
      <c r="AR31" s="174"/>
      <c r="AS31" s="173"/>
    </row>
    <row r="32" spans="1:46" s="182" customFormat="1" ht="39" customHeight="1" x14ac:dyDescent="0.3">
      <c r="A32" s="326"/>
      <c r="B32" s="327" t="s">
        <v>122</v>
      </c>
      <c r="C32" s="328" t="s">
        <v>44</v>
      </c>
      <c r="D32" s="329"/>
      <c r="E32" s="330"/>
      <c r="F32" s="331">
        <v>360</v>
      </c>
      <c r="G32" s="332"/>
      <c r="H32" s="331"/>
      <c r="I32" s="332"/>
      <c r="J32" s="331"/>
      <c r="K32" s="333"/>
      <c r="L32" s="334"/>
      <c r="M32" s="335">
        <v>4</v>
      </c>
      <c r="N32" s="336"/>
      <c r="O32" s="333"/>
      <c r="P32" s="334"/>
      <c r="Q32" s="335">
        <v>4</v>
      </c>
      <c r="R32" s="337"/>
      <c r="S32" s="333"/>
      <c r="T32" s="334"/>
      <c r="U32" s="335">
        <v>4</v>
      </c>
      <c r="V32" s="338"/>
      <c r="W32" s="333"/>
      <c r="X32" s="334"/>
      <c r="Y32" s="335">
        <v>4</v>
      </c>
      <c r="Z32" s="338"/>
      <c r="AA32" s="333"/>
      <c r="AB32" s="334"/>
      <c r="AC32" s="335"/>
      <c r="AD32" s="338"/>
      <c r="AE32" s="333"/>
      <c r="AF32" s="334"/>
      <c r="AG32" s="335"/>
      <c r="AH32" s="338"/>
      <c r="AI32" s="333"/>
      <c r="AJ32" s="334"/>
      <c r="AK32" s="335"/>
      <c r="AL32" s="338"/>
      <c r="AM32" s="333"/>
      <c r="AN32" s="334"/>
      <c r="AO32" s="335"/>
      <c r="AP32" s="338"/>
      <c r="AQ32" s="331"/>
      <c r="AR32" s="339" t="s">
        <v>45</v>
      </c>
      <c r="AS32" s="340"/>
    </row>
    <row r="33" spans="1:48" s="182" customFormat="1" ht="39.75" customHeight="1" x14ac:dyDescent="0.3">
      <c r="A33" s="107" t="s">
        <v>118</v>
      </c>
      <c r="B33" s="341" t="s">
        <v>207</v>
      </c>
      <c r="C33" s="185"/>
      <c r="D33" s="148">
        <v>25</v>
      </c>
      <c r="E33" s="251">
        <f>D33*30</f>
        <v>750</v>
      </c>
      <c r="F33" s="143"/>
      <c r="G33" s="144"/>
      <c r="H33" s="143"/>
      <c r="I33" s="144"/>
      <c r="J33" s="143"/>
      <c r="K33" s="269"/>
      <c r="L33" s="122"/>
      <c r="M33" s="342"/>
      <c r="N33" s="343"/>
      <c r="O33" s="269"/>
      <c r="P33" s="122"/>
      <c r="Q33" s="342"/>
      <c r="R33" s="273"/>
      <c r="S33" s="269"/>
      <c r="T33" s="122"/>
      <c r="U33" s="342"/>
      <c r="V33" s="274"/>
      <c r="W33" s="269"/>
      <c r="X33" s="122"/>
      <c r="Y33" s="342"/>
      <c r="Z33" s="274"/>
      <c r="AA33" s="269"/>
      <c r="AB33" s="122"/>
      <c r="AC33" s="342"/>
      <c r="AD33" s="276"/>
      <c r="AE33" s="269"/>
      <c r="AF33" s="122"/>
      <c r="AG33" s="342"/>
      <c r="AH33" s="276">
        <v>5</v>
      </c>
      <c r="AI33" s="269"/>
      <c r="AJ33" s="122"/>
      <c r="AK33" s="342"/>
      <c r="AL33" s="276"/>
      <c r="AM33" s="269"/>
      <c r="AN33" s="122"/>
      <c r="AO33" s="342"/>
      <c r="AP33" s="276">
        <v>15</v>
      </c>
      <c r="AQ33" s="143"/>
      <c r="AR33" s="149"/>
      <c r="AS33" s="226"/>
    </row>
    <row r="34" spans="1:48" s="182" customFormat="1" ht="90.75" customHeight="1" thickBot="1" x14ac:dyDescent="0.35">
      <c r="A34" s="344" t="s">
        <v>119</v>
      </c>
      <c r="B34" s="345" t="s">
        <v>128</v>
      </c>
      <c r="C34" s="185"/>
      <c r="D34" s="156">
        <v>15</v>
      </c>
      <c r="E34" s="251">
        <f>D34*30</f>
        <v>450</v>
      </c>
      <c r="F34" s="156"/>
      <c r="G34" s="157"/>
      <c r="H34" s="156"/>
      <c r="I34" s="157"/>
      <c r="J34" s="156"/>
      <c r="K34" s="346"/>
      <c r="L34" s="322"/>
      <c r="M34" s="347"/>
      <c r="N34" s="348"/>
      <c r="O34" s="346"/>
      <c r="P34" s="322" t="s">
        <v>1</v>
      </c>
      <c r="Q34" s="347"/>
      <c r="R34" s="349"/>
      <c r="S34" s="346"/>
      <c r="T34" s="322"/>
      <c r="U34" s="347"/>
      <c r="V34" s="350"/>
      <c r="W34" s="346"/>
      <c r="X34" s="322"/>
      <c r="Y34" s="347"/>
      <c r="Z34" s="350"/>
      <c r="AA34" s="346"/>
      <c r="AB34" s="322"/>
      <c r="AC34" s="347"/>
      <c r="AD34" s="321"/>
      <c r="AE34" s="346"/>
      <c r="AF34" s="322"/>
      <c r="AG34" s="347"/>
      <c r="AH34" s="321"/>
      <c r="AI34" s="346"/>
      <c r="AJ34" s="322"/>
      <c r="AK34" s="347"/>
      <c r="AL34" s="321"/>
      <c r="AM34" s="346"/>
      <c r="AN34" s="322"/>
      <c r="AO34" s="347"/>
      <c r="AP34" s="321">
        <v>15</v>
      </c>
      <c r="AQ34" s="156"/>
      <c r="AR34" s="323"/>
      <c r="AS34" s="324"/>
    </row>
    <row r="35" spans="1:48" s="4" customFormat="1" ht="42.75" customHeight="1" thickBot="1" x14ac:dyDescent="0.35">
      <c r="A35" s="611" t="s">
        <v>208</v>
      </c>
      <c r="B35" s="612"/>
      <c r="C35" s="351"/>
      <c r="D35" s="352">
        <f>D31+D20+D13</f>
        <v>207</v>
      </c>
      <c r="E35" s="353">
        <f t="shared" ref="E35:J35" si="7">E31+E20+E13</f>
        <v>6210</v>
      </c>
      <c r="F35" s="354">
        <f t="shared" si="7"/>
        <v>192</v>
      </c>
      <c r="G35" s="353">
        <f t="shared" si="7"/>
        <v>32</v>
      </c>
      <c r="H35" s="354">
        <f t="shared" si="7"/>
        <v>0</v>
      </c>
      <c r="I35" s="353">
        <f t="shared" si="7"/>
        <v>160</v>
      </c>
      <c r="J35" s="354">
        <f t="shared" si="7"/>
        <v>258</v>
      </c>
      <c r="K35" s="355"/>
      <c r="L35" s="356"/>
      <c r="M35" s="357"/>
      <c r="N35" s="261"/>
      <c r="O35" s="355"/>
      <c r="P35" s="356"/>
      <c r="Q35" s="357"/>
      <c r="R35" s="261"/>
      <c r="S35" s="355"/>
      <c r="T35" s="356"/>
      <c r="U35" s="357"/>
      <c r="V35" s="261"/>
      <c r="W35" s="355"/>
      <c r="X35" s="356"/>
      <c r="Y35" s="357"/>
      <c r="Z35" s="261"/>
      <c r="AA35" s="355"/>
      <c r="AB35" s="356"/>
      <c r="AC35" s="357"/>
      <c r="AD35" s="261"/>
      <c r="AE35" s="355"/>
      <c r="AF35" s="356"/>
      <c r="AG35" s="357"/>
      <c r="AH35" s="261"/>
      <c r="AI35" s="355"/>
      <c r="AJ35" s="356"/>
      <c r="AK35" s="357"/>
      <c r="AL35" s="261"/>
      <c r="AM35" s="355"/>
      <c r="AN35" s="356"/>
      <c r="AO35" s="357"/>
      <c r="AP35" s="261"/>
      <c r="AQ35" s="352"/>
      <c r="AR35" s="358"/>
      <c r="AS35" s="359"/>
      <c r="AT35" s="360"/>
      <c r="AU35" s="361"/>
      <c r="AV35" s="361"/>
    </row>
    <row r="36" spans="1:48" s="4" customFormat="1" ht="73.5" customHeight="1" thickBot="1" x14ac:dyDescent="0.35">
      <c r="A36" s="613" t="s">
        <v>212</v>
      </c>
      <c r="B36" s="614"/>
      <c r="C36" s="362"/>
      <c r="D36" s="364" t="e">
        <f>N36+R36+V36+Z36+AD36+AH36+AL36+AP36</f>
        <v>#REF!</v>
      </c>
      <c r="E36" s="363">
        <f t="shared" ref="E36:J36" si="8">E34+E33+E31+E20+E13</f>
        <v>7410</v>
      </c>
      <c r="F36" s="364">
        <f t="shared" si="8"/>
        <v>192</v>
      </c>
      <c r="G36" s="363">
        <f t="shared" si="8"/>
        <v>32</v>
      </c>
      <c r="H36" s="363">
        <f t="shared" si="8"/>
        <v>0</v>
      </c>
      <c r="I36" s="363">
        <f t="shared" si="8"/>
        <v>160</v>
      </c>
      <c r="J36" s="364">
        <f t="shared" si="8"/>
        <v>258</v>
      </c>
      <c r="K36" s="608" t="e">
        <f>K31+K20+K13</f>
        <v>#REF!</v>
      </c>
      <c r="L36" s="609"/>
      <c r="M36" s="610"/>
      <c r="N36" s="365" t="e">
        <f>N34+N33+N31+N20+N13</f>
        <v>#REF!</v>
      </c>
      <c r="O36" s="608">
        <f>O31+O20+O13</f>
        <v>25.5</v>
      </c>
      <c r="P36" s="609"/>
      <c r="Q36" s="610"/>
      <c r="R36" s="366">
        <f>R34+R33+R31+R20+R13</f>
        <v>30</v>
      </c>
      <c r="S36" s="608">
        <f>S31+S20+S13</f>
        <v>26.5</v>
      </c>
      <c r="T36" s="609"/>
      <c r="U36" s="610"/>
      <c r="V36" s="366">
        <f>V34+V33+V31+V20+V13</f>
        <v>30</v>
      </c>
      <c r="W36" s="608" t="e">
        <f>W31+W20+W13</f>
        <v>#REF!</v>
      </c>
      <c r="X36" s="609"/>
      <c r="Y36" s="610"/>
      <c r="Z36" s="365" t="e">
        <f>Z34+Z33+Z31+Z20+Z13</f>
        <v>#REF!</v>
      </c>
      <c r="AA36" s="608" t="e">
        <f>AA31+AA20+AA13</f>
        <v>#REF!</v>
      </c>
      <c r="AB36" s="609"/>
      <c r="AC36" s="610"/>
      <c r="AD36" s="366" t="e">
        <f>AD34+AD33+AD31+AD20+AD13</f>
        <v>#REF!</v>
      </c>
      <c r="AE36" s="608" t="e">
        <f>AE31+AE20+AE13</f>
        <v>#REF!</v>
      </c>
      <c r="AF36" s="609"/>
      <c r="AG36" s="610"/>
      <c r="AH36" s="366" t="e">
        <f>AH34+AH33+AH31+AH20+AH13</f>
        <v>#REF!</v>
      </c>
      <c r="AI36" s="608" t="e">
        <f>AI31+AI20+AI13</f>
        <v>#REF!</v>
      </c>
      <c r="AJ36" s="609"/>
      <c r="AK36" s="610"/>
      <c r="AL36" s="366" t="e">
        <f>AL34+AL33+AL31+AL20+AL13</f>
        <v>#REF!</v>
      </c>
      <c r="AM36" s="608" t="e">
        <f>AM31+AM20+AM13</f>
        <v>#REF!</v>
      </c>
      <c r="AN36" s="609"/>
      <c r="AO36" s="610"/>
      <c r="AP36" s="366" t="e">
        <f>AP34+AP33+AP31+AP20+AP13</f>
        <v>#REF!</v>
      </c>
      <c r="AQ36" s="363"/>
      <c r="AR36" s="367"/>
      <c r="AS36" s="368"/>
      <c r="AT36" s="360"/>
      <c r="AU36" s="361"/>
      <c r="AV36" s="361"/>
    </row>
    <row r="37" spans="1:48" s="4" customFormat="1" ht="19.5" customHeight="1" thickBot="1" x14ac:dyDescent="0.35">
      <c r="A37" s="369" t="s">
        <v>39</v>
      </c>
      <c r="B37" s="370" t="s">
        <v>99</v>
      </c>
      <c r="C37" s="371" t="s">
        <v>39</v>
      </c>
      <c r="D37" s="371"/>
      <c r="E37" s="371"/>
      <c r="F37" s="372"/>
      <c r="G37" s="372"/>
      <c r="H37" s="372"/>
      <c r="I37" s="372"/>
      <c r="J37" s="373"/>
      <c r="K37" s="646"/>
      <c r="L37" s="647"/>
      <c r="M37" s="647"/>
      <c r="N37" s="647"/>
      <c r="O37" s="647"/>
      <c r="P37" s="647"/>
      <c r="Q37" s="647"/>
      <c r="R37" s="647"/>
      <c r="S37" s="647"/>
      <c r="T37" s="647"/>
      <c r="U37" s="647"/>
      <c r="V37" s="647"/>
      <c r="W37" s="647"/>
      <c r="X37" s="647"/>
      <c r="Y37" s="647"/>
      <c r="Z37" s="647"/>
      <c r="AA37" s="647"/>
      <c r="AB37" s="647"/>
      <c r="AC37" s="647"/>
      <c r="AD37" s="647"/>
      <c r="AE37" s="647"/>
      <c r="AF37" s="647"/>
      <c r="AG37" s="647"/>
      <c r="AH37" s="647"/>
      <c r="AI37" s="647"/>
      <c r="AJ37" s="647"/>
      <c r="AK37" s="647"/>
      <c r="AL37" s="647"/>
      <c r="AM37" s="647"/>
      <c r="AN37" s="647"/>
      <c r="AO37" s="647"/>
      <c r="AP37" s="647"/>
      <c r="AQ37" s="647"/>
      <c r="AR37" s="647"/>
      <c r="AS37" s="647"/>
      <c r="AT37" s="361"/>
      <c r="AU37" s="374"/>
      <c r="AV37" s="361"/>
    </row>
    <row r="38" spans="1:48" s="386" customFormat="1" ht="19.5" customHeight="1" thickBot="1" x14ac:dyDescent="0.35">
      <c r="A38" s="166"/>
      <c r="B38" s="289"/>
      <c r="C38" s="167"/>
      <c r="D38" s="375"/>
      <c r="E38" s="167"/>
      <c r="F38" s="376"/>
      <c r="G38" s="377"/>
      <c r="H38" s="377"/>
      <c r="I38" s="377"/>
      <c r="J38" s="378"/>
      <c r="K38" s="379"/>
      <c r="L38" s="377"/>
      <c r="M38" s="380"/>
      <c r="N38" s="381"/>
      <c r="O38" s="376"/>
      <c r="P38" s="377"/>
      <c r="Q38" s="380"/>
      <c r="R38" s="382"/>
      <c r="S38" s="376"/>
      <c r="T38" s="377"/>
      <c r="U38" s="380"/>
      <c r="V38" s="383"/>
      <c r="W38" s="376"/>
      <c r="X38" s="377"/>
      <c r="Y38" s="380"/>
      <c r="Z38" s="384"/>
      <c r="AA38" s="376"/>
      <c r="AB38" s="377"/>
      <c r="AC38" s="377"/>
      <c r="AD38" s="384"/>
      <c r="AE38" s="379"/>
      <c r="AF38" s="377"/>
      <c r="AG38" s="377"/>
      <c r="AH38" s="384"/>
      <c r="AI38" s="379"/>
      <c r="AJ38" s="377"/>
      <c r="AK38" s="377"/>
      <c r="AL38" s="384"/>
      <c r="AM38" s="376"/>
      <c r="AN38" s="377"/>
      <c r="AO38" s="377"/>
      <c r="AP38" s="384"/>
      <c r="AQ38" s="289"/>
      <c r="AR38" s="385"/>
      <c r="AS38" s="385"/>
    </row>
    <row r="39" spans="1:48" s="7" customFormat="1" ht="19.5" customHeight="1" thickBot="1" x14ac:dyDescent="0.35">
      <c r="A39" s="68"/>
      <c r="AM39" s="69"/>
      <c r="AO39" s="69"/>
    </row>
    <row r="40" spans="1:48" s="2" customFormat="1" ht="72" customHeight="1" thickBot="1" x14ac:dyDescent="0.35">
      <c r="A40" s="70" t="s">
        <v>125</v>
      </c>
      <c r="B40" s="71" t="s">
        <v>101</v>
      </c>
      <c r="C40" s="71" t="s">
        <v>53</v>
      </c>
      <c r="D40" s="618" t="s">
        <v>209</v>
      </c>
      <c r="E40" s="619"/>
      <c r="F40" s="620" t="s">
        <v>123</v>
      </c>
      <c r="G40" s="620"/>
      <c r="H40" s="619"/>
      <c r="J40" s="71" t="s">
        <v>126</v>
      </c>
      <c r="K40" s="618" t="s">
        <v>102</v>
      </c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0"/>
      <c r="AE40" s="620"/>
      <c r="AF40" s="620"/>
      <c r="AG40" s="620"/>
      <c r="AH40" s="620"/>
      <c r="AI40" s="620"/>
      <c r="AJ40" s="620"/>
      <c r="AK40" s="619"/>
      <c r="AL40" s="605" t="s">
        <v>53</v>
      </c>
      <c r="AM40" s="607"/>
      <c r="AN40" s="605" t="s">
        <v>210</v>
      </c>
      <c r="AO40" s="606"/>
      <c r="AP40" s="607"/>
      <c r="AQ40" s="605" t="s">
        <v>124</v>
      </c>
      <c r="AR40" s="606"/>
      <c r="AS40" s="606"/>
    </row>
    <row r="41" spans="1:48" s="3" customFormat="1" ht="41.25" customHeight="1" thickBot="1" x14ac:dyDescent="0.35">
      <c r="A41" s="79">
        <v>1</v>
      </c>
      <c r="B41" s="83" t="s">
        <v>196</v>
      </c>
      <c r="C41" s="72">
        <v>4</v>
      </c>
      <c r="D41" s="580">
        <v>5</v>
      </c>
      <c r="E41" s="581"/>
      <c r="F41" s="580">
        <v>5</v>
      </c>
      <c r="G41" s="582"/>
      <c r="H41" s="581"/>
      <c r="J41" s="72">
        <v>1</v>
      </c>
      <c r="K41" s="597" t="s">
        <v>197</v>
      </c>
      <c r="L41" s="598"/>
      <c r="M41" s="598"/>
      <c r="N41" s="598"/>
      <c r="O41" s="598"/>
      <c r="P41" s="598"/>
      <c r="Q41" s="598"/>
      <c r="R41" s="598"/>
      <c r="S41" s="598"/>
      <c r="T41" s="598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98"/>
      <c r="AI41" s="598"/>
      <c r="AJ41" s="598"/>
      <c r="AK41" s="599"/>
      <c r="AL41" s="580">
        <v>8</v>
      </c>
      <c r="AM41" s="581"/>
      <c r="AN41" s="580"/>
      <c r="AO41" s="582"/>
      <c r="AP41" s="581"/>
      <c r="AQ41" s="580">
        <v>2</v>
      </c>
      <c r="AR41" s="582"/>
      <c r="AS41" s="581"/>
    </row>
    <row r="42" spans="1:48" s="3" customFormat="1" ht="42.75" customHeight="1" thickBot="1" x14ac:dyDescent="0.35">
      <c r="A42" s="79">
        <v>2</v>
      </c>
      <c r="B42" s="83" t="s">
        <v>151</v>
      </c>
      <c r="C42" s="72">
        <v>6</v>
      </c>
      <c r="D42" s="580">
        <v>5</v>
      </c>
      <c r="E42" s="581"/>
      <c r="F42" s="580">
        <v>5</v>
      </c>
      <c r="G42" s="582"/>
      <c r="H42" s="581"/>
      <c r="J42" s="93">
        <v>2</v>
      </c>
      <c r="K42" s="600" t="s">
        <v>153</v>
      </c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2"/>
      <c r="AL42" s="583">
        <v>8</v>
      </c>
      <c r="AM42" s="584"/>
      <c r="AN42" s="583">
        <v>15</v>
      </c>
      <c r="AO42" s="585"/>
      <c r="AP42" s="584"/>
      <c r="AQ42" s="583">
        <v>2</v>
      </c>
      <c r="AR42" s="585"/>
      <c r="AS42" s="584"/>
    </row>
    <row r="43" spans="1:48" s="3" customFormat="1" ht="38.25" thickBot="1" x14ac:dyDescent="0.35">
      <c r="A43" s="91">
        <v>3</v>
      </c>
      <c r="B43" s="84" t="s">
        <v>152</v>
      </c>
      <c r="C43" s="93">
        <v>8</v>
      </c>
      <c r="D43" s="583">
        <v>15</v>
      </c>
      <c r="E43" s="584"/>
      <c r="F43" s="583">
        <v>8</v>
      </c>
      <c r="G43" s="585"/>
      <c r="H43" s="584"/>
      <c r="J43" s="588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588"/>
      <c r="AM43" s="588"/>
      <c r="AN43" s="588"/>
      <c r="AO43" s="588"/>
      <c r="AP43" s="588"/>
      <c r="AQ43" s="588"/>
      <c r="AR43" s="588"/>
      <c r="AS43" s="588"/>
    </row>
    <row r="44" spans="1:48" s="7" customFormat="1" ht="19.5" customHeight="1" x14ac:dyDescent="0.3">
      <c r="B44" s="78"/>
      <c r="C44" s="78"/>
      <c r="D44" s="78"/>
      <c r="E44" s="78"/>
      <c r="F44" s="78"/>
      <c r="J44" s="588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4"/>
      <c r="AI44" s="604"/>
      <c r="AJ44" s="604"/>
      <c r="AK44" s="604"/>
      <c r="AL44" s="588"/>
      <c r="AM44" s="588"/>
      <c r="AN44" s="588"/>
      <c r="AO44" s="588"/>
      <c r="AP44" s="588"/>
      <c r="AQ44" s="588"/>
      <c r="AR44" s="588"/>
      <c r="AS44" s="588"/>
    </row>
    <row r="45" spans="1:48" s="7" customFormat="1" ht="19.5" customHeight="1" x14ac:dyDescent="0.3">
      <c r="A45" s="596" t="s">
        <v>80</v>
      </c>
      <c r="B45" s="596"/>
      <c r="C45" s="596"/>
      <c r="D45" s="596"/>
      <c r="E45" s="596"/>
      <c r="F45" s="596"/>
      <c r="J45" s="588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  <c r="W45" s="604"/>
      <c r="X45" s="604"/>
      <c r="Y45" s="604"/>
      <c r="Z45" s="604"/>
      <c r="AA45" s="604"/>
      <c r="AB45" s="604"/>
      <c r="AC45" s="604"/>
      <c r="AD45" s="604"/>
      <c r="AE45" s="604"/>
      <c r="AF45" s="604"/>
      <c r="AG45" s="604"/>
      <c r="AH45" s="604"/>
      <c r="AI45" s="604"/>
      <c r="AJ45" s="604"/>
      <c r="AK45" s="604"/>
      <c r="AL45" s="588"/>
      <c r="AM45" s="588"/>
      <c r="AN45" s="588"/>
      <c r="AO45" s="588"/>
      <c r="AP45" s="588"/>
      <c r="AQ45" s="588"/>
      <c r="AR45" s="588"/>
      <c r="AS45" s="588"/>
    </row>
    <row r="46" spans="1:48" s="7" customFormat="1" ht="19.5" customHeight="1" x14ac:dyDescent="0.3">
      <c r="A46" s="78" t="s">
        <v>129</v>
      </c>
      <c r="B46" s="61"/>
      <c r="C46" s="61"/>
      <c r="D46" s="61"/>
      <c r="E46" s="61"/>
      <c r="F46" s="61"/>
      <c r="J46" s="588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4"/>
      <c r="Y46" s="604"/>
      <c r="Z46" s="604"/>
      <c r="AA46" s="604"/>
      <c r="AB46" s="604"/>
      <c r="AC46" s="604"/>
      <c r="AD46" s="604"/>
      <c r="AE46" s="604"/>
      <c r="AF46" s="604"/>
      <c r="AG46" s="604"/>
      <c r="AH46" s="604"/>
      <c r="AI46" s="604"/>
      <c r="AJ46" s="604"/>
      <c r="AK46" s="604"/>
      <c r="AL46" s="588"/>
      <c r="AM46" s="588"/>
      <c r="AN46" s="588"/>
      <c r="AO46" s="588"/>
      <c r="AP46" s="588"/>
      <c r="AQ46" s="588"/>
      <c r="AR46" s="588"/>
      <c r="AS46" s="588"/>
    </row>
    <row r="47" spans="1:48" s="111" customFormat="1" ht="19.5" customHeight="1" x14ac:dyDescent="0.3">
      <c r="A47" s="73" t="s">
        <v>130</v>
      </c>
      <c r="B47" s="61"/>
      <c r="C47" s="61"/>
      <c r="D47" s="61"/>
      <c r="E47" s="61"/>
      <c r="F47" s="61"/>
      <c r="J47" s="94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07"/>
      <c r="AE47" s="407"/>
      <c r="AF47" s="407"/>
      <c r="AG47" s="407"/>
      <c r="AH47" s="407"/>
      <c r="AI47" s="407"/>
      <c r="AJ47" s="407"/>
      <c r="AK47" s="407"/>
      <c r="AL47" s="94"/>
      <c r="AM47" s="94"/>
      <c r="AN47" s="94"/>
      <c r="AO47" s="94"/>
      <c r="AP47" s="94"/>
      <c r="AQ47" s="94"/>
      <c r="AR47" s="94"/>
      <c r="AS47" s="94"/>
    </row>
    <row r="48" spans="1:48" s="111" customFormat="1" ht="19.5" customHeight="1" x14ac:dyDescent="0.3">
      <c r="A48" s="64" t="s">
        <v>131</v>
      </c>
      <c r="B48" s="61"/>
      <c r="C48" s="61"/>
      <c r="D48" s="61"/>
      <c r="E48" s="61"/>
      <c r="F48" s="61"/>
      <c r="J48" s="94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  <c r="AH48" s="407"/>
      <c r="AI48" s="407"/>
      <c r="AJ48" s="407"/>
      <c r="AK48" s="407"/>
      <c r="AL48" s="94"/>
      <c r="AM48" s="94"/>
      <c r="AN48" s="94"/>
      <c r="AO48" s="94"/>
      <c r="AP48" s="94"/>
      <c r="AQ48" s="94"/>
      <c r="AR48" s="94"/>
      <c r="AS48" s="94"/>
    </row>
    <row r="49" spans="1:45" ht="15.75" x14ac:dyDescent="0.25">
      <c r="A49" s="418" t="s">
        <v>204</v>
      </c>
    </row>
    <row r="50" spans="1:45" ht="85.5" customHeight="1" x14ac:dyDescent="0.2">
      <c r="A50" s="603" t="s">
        <v>198</v>
      </c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  <c r="AC50" s="603"/>
      <c r="AD50" s="603"/>
      <c r="AE50" s="603"/>
      <c r="AF50" s="603"/>
      <c r="AG50" s="603"/>
      <c r="AH50" s="603"/>
      <c r="AI50" s="603"/>
      <c r="AJ50" s="603"/>
      <c r="AK50" s="603"/>
      <c r="AL50" s="603"/>
      <c r="AM50" s="603"/>
      <c r="AN50" s="603"/>
      <c r="AO50" s="603"/>
      <c r="AP50" s="603"/>
      <c r="AQ50" s="603"/>
      <c r="AR50" s="603"/>
      <c r="AS50" s="603"/>
    </row>
    <row r="51" spans="1:45" ht="50.25" customHeight="1" x14ac:dyDescent="0.2">
      <c r="A51" s="603" t="s">
        <v>155</v>
      </c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  <c r="AC51" s="603"/>
      <c r="AD51" s="603"/>
      <c r="AE51" s="603"/>
      <c r="AF51" s="603"/>
      <c r="AG51" s="603"/>
      <c r="AH51" s="603"/>
      <c r="AI51" s="603"/>
      <c r="AJ51" s="603"/>
      <c r="AK51" s="603"/>
      <c r="AL51" s="603"/>
      <c r="AM51" s="603"/>
      <c r="AN51" s="603"/>
      <c r="AO51" s="603"/>
      <c r="AP51" s="603"/>
      <c r="AQ51" s="603"/>
      <c r="AR51" s="603"/>
      <c r="AS51" s="603"/>
    </row>
    <row r="52" spans="1:45" ht="35.25" customHeight="1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</row>
    <row r="53" spans="1:45" ht="20.25" customHeight="1" x14ac:dyDescent="0.2">
      <c r="A53" s="586" t="s">
        <v>199</v>
      </c>
      <c r="B53" s="586"/>
      <c r="C53" s="586"/>
      <c r="D53" s="586" t="s">
        <v>154</v>
      </c>
      <c r="E53" s="586"/>
      <c r="F53" s="586"/>
      <c r="G53" s="586"/>
      <c r="H53" s="586"/>
      <c r="I53" s="586"/>
      <c r="J53" s="586"/>
      <c r="K53" s="586"/>
      <c r="L53" s="586"/>
      <c r="M53" s="80"/>
      <c r="N53" s="80"/>
      <c r="O53" s="80"/>
      <c r="P53" s="8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</row>
    <row r="54" spans="1:45" s="4" customFormat="1" ht="18.75" customHeight="1" x14ac:dyDescent="0.3">
      <c r="A54" s="587" t="s">
        <v>200</v>
      </c>
      <c r="B54" s="587"/>
      <c r="C54" s="587"/>
      <c r="D54" s="74" t="s">
        <v>201</v>
      </c>
      <c r="E54" s="74"/>
      <c r="F54" s="75"/>
      <c r="G54" s="75"/>
      <c r="I54" s="75"/>
      <c r="K54" s="75"/>
      <c r="L54" s="75"/>
      <c r="M54" s="63"/>
      <c r="O54" s="76"/>
      <c r="P54" s="74"/>
      <c r="Q54" s="89"/>
      <c r="R54" s="74" t="s">
        <v>211</v>
      </c>
      <c r="S54" s="74"/>
      <c r="T54" s="74"/>
      <c r="U54" s="76"/>
      <c r="V54" s="74"/>
      <c r="W54" s="85"/>
      <c r="X54" s="85"/>
      <c r="Y54" s="74"/>
      <c r="Z54" s="85"/>
      <c r="AA54" s="85"/>
      <c r="AB54" s="85"/>
      <c r="AC54" s="85"/>
      <c r="AD54" s="85"/>
      <c r="AE54" s="86"/>
      <c r="AF54" s="86"/>
      <c r="AG54" s="87"/>
      <c r="AH54" s="87"/>
      <c r="AI54" s="87"/>
      <c r="AJ54" s="87"/>
      <c r="AK54" s="86"/>
      <c r="AL54" s="86"/>
      <c r="AM54" s="86"/>
      <c r="AN54" s="86"/>
      <c r="AO54" s="86"/>
      <c r="AP54" s="86"/>
      <c r="AQ54" s="86"/>
      <c r="AR54" s="86"/>
      <c r="AS54" s="86"/>
    </row>
    <row r="55" spans="1:45" ht="32.25" customHeight="1" x14ac:dyDescent="0.3">
      <c r="H55" s="74"/>
      <c r="P55" s="74"/>
    </row>
    <row r="56" spans="1:45" ht="18.75" customHeight="1" x14ac:dyDescent="0.3">
      <c r="A56" s="589"/>
      <c r="B56" s="589"/>
      <c r="C56" s="589"/>
      <c r="D56" s="589"/>
      <c r="E56" s="589"/>
      <c r="F56" s="589"/>
      <c r="G56" s="589"/>
      <c r="H56" s="74"/>
    </row>
    <row r="57" spans="1:45" ht="19.5" customHeight="1" x14ac:dyDescent="0.3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Q57" s="74"/>
    </row>
  </sheetData>
  <dataConsolidate/>
  <mergeCells count="199">
    <mergeCell ref="AQ8:AQ9"/>
    <mergeCell ref="D8:D9"/>
    <mergeCell ref="E8:E9"/>
    <mergeCell ref="F8:F9"/>
    <mergeCell ref="G8:G9"/>
    <mergeCell ref="H8:H9"/>
    <mergeCell ref="I8:I9"/>
    <mergeCell ref="J8:J9"/>
    <mergeCell ref="AM15:AO15"/>
    <mergeCell ref="W13:Y13"/>
    <mergeCell ref="AA13:AC13"/>
    <mergeCell ref="K15:M15"/>
    <mergeCell ref="O15:Q15"/>
    <mergeCell ref="S15:U15"/>
    <mergeCell ref="W15:Y15"/>
    <mergeCell ref="AA15:AC15"/>
    <mergeCell ref="AE15:AG15"/>
    <mergeCell ref="AI15:AK15"/>
    <mergeCell ref="O7:Q7"/>
    <mergeCell ref="K7:M7"/>
    <mergeCell ref="S7:U7"/>
    <mergeCell ref="W7:Y7"/>
    <mergeCell ref="AA7:AC7"/>
    <mergeCell ref="AE7:AG7"/>
    <mergeCell ref="AI7:AK7"/>
    <mergeCell ref="AM7:AO7"/>
    <mergeCell ref="K12:M12"/>
    <mergeCell ref="O12:Q12"/>
    <mergeCell ref="S12:U12"/>
    <mergeCell ref="W12:Y12"/>
    <mergeCell ref="AA12:AC12"/>
    <mergeCell ref="N8:N9"/>
    <mergeCell ref="M8:M9"/>
    <mergeCell ref="AE12:AG12"/>
    <mergeCell ref="AI12:AK12"/>
    <mergeCell ref="AR3:AR4"/>
    <mergeCell ref="AM2:AP2"/>
    <mergeCell ref="AI1:AP1"/>
    <mergeCell ref="K1:R1"/>
    <mergeCell ref="K3:K4"/>
    <mergeCell ref="U3:U4"/>
    <mergeCell ref="L3:L4"/>
    <mergeCell ref="AF3:AF4"/>
    <mergeCell ref="AA3:AA4"/>
    <mergeCell ref="T3:T4"/>
    <mergeCell ref="AC3:AC4"/>
    <mergeCell ref="W2:Z2"/>
    <mergeCell ref="AA2:AD2"/>
    <mergeCell ref="AE3:AE4"/>
    <mergeCell ref="AP3:AP4"/>
    <mergeCell ref="AM3:AM4"/>
    <mergeCell ref="AK3:AK4"/>
    <mergeCell ref="AN3:AN4"/>
    <mergeCell ref="AD3:AD4"/>
    <mergeCell ref="AO3:AO4"/>
    <mergeCell ref="AJ3:AJ4"/>
    <mergeCell ref="AQ3:AQ4"/>
    <mergeCell ref="AI2:AL2"/>
    <mergeCell ref="S1:Z1"/>
    <mergeCell ref="AS3:AS4"/>
    <mergeCell ref="K37:AS37"/>
    <mergeCell ref="B6:AS6"/>
    <mergeCell ref="A7:B7"/>
    <mergeCell ref="J2:J4"/>
    <mergeCell ref="O2:R2"/>
    <mergeCell ref="W3:W4"/>
    <mergeCell ref="X3:X4"/>
    <mergeCell ref="Y3:Y4"/>
    <mergeCell ref="D1:E3"/>
    <mergeCell ref="F1:J1"/>
    <mergeCell ref="F2:F4"/>
    <mergeCell ref="G2:I2"/>
    <mergeCell ref="AL3:AL4"/>
    <mergeCell ref="Z3:Z4"/>
    <mergeCell ref="AG3:AG4"/>
    <mergeCell ref="AE2:AH2"/>
    <mergeCell ref="S2:V2"/>
    <mergeCell ref="G3:G4"/>
    <mergeCell ref="H3:H4"/>
    <mergeCell ref="A1:A4"/>
    <mergeCell ref="AQ1:AS2"/>
    <mergeCell ref="AI3:AI4"/>
    <mergeCell ref="B1:B4"/>
    <mergeCell ref="C1:C4"/>
    <mergeCell ref="I3:I4"/>
    <mergeCell ref="AA1:AH1"/>
    <mergeCell ref="N3:N4"/>
    <mergeCell ref="P3:P4"/>
    <mergeCell ref="Q3:Q4"/>
    <mergeCell ref="R3:R4"/>
    <mergeCell ref="O3:O4"/>
    <mergeCell ref="S3:S4"/>
    <mergeCell ref="M3:M4"/>
    <mergeCell ref="AH3:AH4"/>
    <mergeCell ref="V3:V4"/>
    <mergeCell ref="AB3:AB4"/>
    <mergeCell ref="K2:N2"/>
    <mergeCell ref="AQ40:AS40"/>
    <mergeCell ref="AQ43:AS44"/>
    <mergeCell ref="AQ45:AS46"/>
    <mergeCell ref="D41:E41"/>
    <mergeCell ref="AM22:AO22"/>
    <mergeCell ref="K31:M31"/>
    <mergeCell ref="O31:Q31"/>
    <mergeCell ref="S31:U31"/>
    <mergeCell ref="A15:B15"/>
    <mergeCell ref="A19:B19"/>
    <mergeCell ref="A22:B22"/>
    <mergeCell ref="A30:B30"/>
    <mergeCell ref="B21:AS21"/>
    <mergeCell ref="K30:M30"/>
    <mergeCell ref="O30:Q30"/>
    <mergeCell ref="S30:U30"/>
    <mergeCell ref="W30:Y30"/>
    <mergeCell ref="AA30:AC30"/>
    <mergeCell ref="AE30:AG30"/>
    <mergeCell ref="AI30:AK30"/>
    <mergeCell ref="AM30:AO30"/>
    <mergeCell ref="K20:M20"/>
    <mergeCell ref="O20:Q20"/>
    <mergeCell ref="S20:U20"/>
    <mergeCell ref="AA20:AC20"/>
    <mergeCell ref="AE20:AG20"/>
    <mergeCell ref="AI20:AK20"/>
    <mergeCell ref="AM12:AO12"/>
    <mergeCell ref="K19:M19"/>
    <mergeCell ref="O19:Q19"/>
    <mergeCell ref="S19:U19"/>
    <mergeCell ref="W19:Y19"/>
    <mergeCell ref="AA19:AC19"/>
    <mergeCell ref="AE19:AG19"/>
    <mergeCell ref="AI19:AK19"/>
    <mergeCell ref="AM19:AO19"/>
    <mergeCell ref="AM20:AO20"/>
    <mergeCell ref="K13:M13"/>
    <mergeCell ref="O13:Q13"/>
    <mergeCell ref="S13:U13"/>
    <mergeCell ref="AI13:AK13"/>
    <mergeCell ref="AM13:AO13"/>
    <mergeCell ref="AE13:AG13"/>
    <mergeCell ref="B14:AS14"/>
    <mergeCell ref="W20:Y20"/>
    <mergeCell ref="A12:B12"/>
    <mergeCell ref="AN40:AP40"/>
    <mergeCell ref="AM36:AO36"/>
    <mergeCell ref="A35:B35"/>
    <mergeCell ref="A36:B36"/>
    <mergeCell ref="AM31:AO31"/>
    <mergeCell ref="AI22:AK22"/>
    <mergeCell ref="S36:U36"/>
    <mergeCell ref="W36:Y36"/>
    <mergeCell ref="AA36:AC36"/>
    <mergeCell ref="AE36:AG36"/>
    <mergeCell ref="AI36:AK36"/>
    <mergeCell ref="D40:E40"/>
    <mergeCell ref="F40:H40"/>
    <mergeCell ref="O36:Q36"/>
    <mergeCell ref="K36:M36"/>
    <mergeCell ref="W31:Y31"/>
    <mergeCell ref="AA31:AC31"/>
    <mergeCell ref="AE31:AG31"/>
    <mergeCell ref="AI31:AK31"/>
    <mergeCell ref="K40:AK40"/>
    <mergeCell ref="AL40:AM40"/>
    <mergeCell ref="A57:J57"/>
    <mergeCell ref="K22:M22"/>
    <mergeCell ref="O22:Q22"/>
    <mergeCell ref="S22:U22"/>
    <mergeCell ref="W22:Y22"/>
    <mergeCell ref="AA22:AC22"/>
    <mergeCell ref="AE22:AG22"/>
    <mergeCell ref="A45:F45"/>
    <mergeCell ref="A56:G56"/>
    <mergeCell ref="D43:E43"/>
    <mergeCell ref="F43:H43"/>
    <mergeCell ref="D42:E42"/>
    <mergeCell ref="F41:H41"/>
    <mergeCell ref="F42:H42"/>
    <mergeCell ref="K41:AK41"/>
    <mergeCell ref="K42:AK42"/>
    <mergeCell ref="A50:AS50"/>
    <mergeCell ref="A51:AS51"/>
    <mergeCell ref="K45:AK46"/>
    <mergeCell ref="J45:J46"/>
    <mergeCell ref="AL45:AM46"/>
    <mergeCell ref="J43:J44"/>
    <mergeCell ref="K43:AK44"/>
    <mergeCell ref="AL43:AM44"/>
    <mergeCell ref="AL41:AM41"/>
    <mergeCell ref="AQ41:AS41"/>
    <mergeCell ref="AL42:AM42"/>
    <mergeCell ref="AQ42:AS42"/>
    <mergeCell ref="AN41:AP41"/>
    <mergeCell ref="AN42:AP42"/>
    <mergeCell ref="A53:C53"/>
    <mergeCell ref="A54:C54"/>
    <mergeCell ref="D53:L53"/>
    <mergeCell ref="AN43:AP44"/>
    <mergeCell ref="AN45:AP46"/>
  </mergeCells>
  <phoneticPr fontId="0" type="noConversion"/>
  <printOptions horizontalCentered="1" gridLinesSet="0"/>
  <pageMargins left="0" right="0" top="0.59055118110236227" bottom="0" header="0.19685039370078741" footer="0"/>
  <pageSetup paperSize="9" scale="40" fitToWidth="420" fitToHeight="297" orientation="landscape" blackAndWhite="1" r:id="rId1"/>
  <headerFooter alignWithMargins="0">
    <oddFooter>&amp;R&amp;P</oddFooter>
  </headerFooter>
  <rowBreaks count="1" manualBreakCount="1">
    <brk id="28" max="4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showGridLines="0" view="pageBreakPreview" zoomScale="50" zoomScaleNormal="50" zoomScaleSheetLayoutView="50" workbookViewId="0">
      <pane xSplit="45" ySplit="6" topLeftCell="AT9" activePane="bottomRight" state="frozen"/>
      <selection pane="topRight" activeCell="AT1" sqref="AT1"/>
      <selection pane="bottomLeft" activeCell="A7" sqref="A7"/>
      <selection pane="bottomRight" activeCell="B30" sqref="B30"/>
    </sheetView>
  </sheetViews>
  <sheetFormatPr defaultRowHeight="12.75" x14ac:dyDescent="0.2"/>
  <cols>
    <col min="1" max="1" width="14.7109375" style="61" customWidth="1"/>
    <col min="2" max="2" width="79.85546875" style="61" customWidth="1"/>
    <col min="3" max="3" width="14.7109375" style="61" customWidth="1"/>
    <col min="4" max="4" width="6.7109375" style="61" customWidth="1"/>
    <col min="5" max="5" width="9.5703125" style="61" customWidth="1"/>
    <col min="6" max="10" width="6.7109375" style="61" customWidth="1"/>
    <col min="11" max="12" width="4.7109375" style="61" customWidth="1"/>
    <col min="13" max="13" width="6" style="61" customWidth="1"/>
    <col min="14" max="16" width="4.7109375" style="61" customWidth="1"/>
    <col min="17" max="17" width="6.140625" style="61" customWidth="1"/>
    <col min="18" max="20" width="4.7109375" style="61" customWidth="1"/>
    <col min="21" max="21" width="6.28515625" style="61" customWidth="1"/>
    <col min="22" max="42" width="4.7109375" style="61" customWidth="1"/>
    <col min="43" max="43" width="8.5703125" style="61" customWidth="1"/>
    <col min="44" max="45" width="5.7109375" style="61" customWidth="1"/>
    <col min="46" max="16384" width="9.140625" style="61"/>
  </cols>
  <sheetData>
    <row r="1" spans="1:45" ht="22.5" x14ac:dyDescent="0.3">
      <c r="C1" s="65"/>
    </row>
    <row r="2" spans="1:45" ht="23.25" customHeight="1" x14ac:dyDescent="0.2">
      <c r="C2" s="704" t="s">
        <v>202</v>
      </c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4"/>
      <c r="AL2" s="704"/>
      <c r="AM2" s="704"/>
      <c r="AN2" s="704"/>
      <c r="AO2" s="704"/>
      <c r="AP2" s="704"/>
      <c r="AQ2" s="704"/>
      <c r="AR2" s="704"/>
      <c r="AS2" s="704"/>
    </row>
    <row r="3" spans="1:45" ht="24.75" customHeight="1" x14ac:dyDescent="0.3">
      <c r="B3" s="67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704"/>
      <c r="AF3" s="704"/>
      <c r="AG3" s="704"/>
      <c r="AH3" s="704"/>
      <c r="AI3" s="704"/>
      <c r="AJ3" s="704"/>
      <c r="AK3" s="704"/>
      <c r="AL3" s="704"/>
      <c r="AM3" s="704"/>
      <c r="AN3" s="704"/>
      <c r="AO3" s="704"/>
      <c r="AP3" s="704"/>
      <c r="AQ3" s="704"/>
      <c r="AR3" s="704"/>
      <c r="AS3" s="704"/>
    </row>
    <row r="4" spans="1:45" ht="24.75" customHeight="1" thickBot="1" x14ac:dyDescent="0.25">
      <c r="U4" s="12"/>
      <c r="V4" s="66"/>
    </row>
    <row r="5" spans="1:45" s="64" customFormat="1" ht="55.5" customHeight="1" thickBot="1" x14ac:dyDescent="0.3">
      <c r="A5" s="665" t="s">
        <v>78</v>
      </c>
      <c r="B5" s="672" t="s">
        <v>100</v>
      </c>
      <c r="C5" s="633" t="s">
        <v>51</v>
      </c>
      <c r="D5" s="652" t="s">
        <v>104</v>
      </c>
      <c r="E5" s="653"/>
      <c r="F5" s="658" t="s">
        <v>67</v>
      </c>
      <c r="G5" s="659"/>
      <c r="H5" s="659"/>
      <c r="I5" s="659"/>
      <c r="J5" s="660"/>
      <c r="K5" s="637" t="s">
        <v>72</v>
      </c>
      <c r="L5" s="638"/>
      <c r="M5" s="638"/>
      <c r="N5" s="638"/>
      <c r="O5" s="638"/>
      <c r="P5" s="638"/>
      <c r="Q5" s="638"/>
      <c r="R5" s="639"/>
      <c r="S5" s="637" t="s">
        <v>73</v>
      </c>
      <c r="T5" s="638"/>
      <c r="U5" s="638"/>
      <c r="V5" s="638"/>
      <c r="W5" s="638"/>
      <c r="X5" s="638"/>
      <c r="Y5" s="638"/>
      <c r="Z5" s="639"/>
      <c r="AA5" s="637" t="s">
        <v>74</v>
      </c>
      <c r="AB5" s="638"/>
      <c r="AC5" s="638"/>
      <c r="AD5" s="638"/>
      <c r="AE5" s="638"/>
      <c r="AF5" s="638"/>
      <c r="AG5" s="638"/>
      <c r="AH5" s="639"/>
      <c r="AI5" s="637" t="s">
        <v>75</v>
      </c>
      <c r="AJ5" s="638"/>
      <c r="AK5" s="638"/>
      <c r="AL5" s="638"/>
      <c r="AM5" s="638"/>
      <c r="AN5" s="638"/>
      <c r="AO5" s="638"/>
      <c r="AP5" s="639"/>
      <c r="AQ5" s="637" t="s">
        <v>92</v>
      </c>
      <c r="AR5" s="638"/>
      <c r="AS5" s="668"/>
    </row>
    <row r="6" spans="1:45" s="64" customFormat="1" ht="52.5" customHeight="1" thickBot="1" x14ac:dyDescent="0.3">
      <c r="A6" s="666"/>
      <c r="B6" s="673"/>
      <c r="C6" s="634"/>
      <c r="D6" s="654"/>
      <c r="E6" s="655"/>
      <c r="F6" s="661" t="s">
        <v>77</v>
      </c>
      <c r="G6" s="663" t="s">
        <v>68</v>
      </c>
      <c r="H6" s="664"/>
      <c r="I6" s="664"/>
      <c r="J6" s="649" t="s">
        <v>70</v>
      </c>
      <c r="K6" s="644" t="s">
        <v>84</v>
      </c>
      <c r="L6" s="644"/>
      <c r="M6" s="644"/>
      <c r="N6" s="645"/>
      <c r="O6" s="644" t="s">
        <v>88</v>
      </c>
      <c r="P6" s="644"/>
      <c r="Q6" s="644"/>
      <c r="R6" s="645"/>
      <c r="S6" s="644" t="s">
        <v>85</v>
      </c>
      <c r="T6" s="644"/>
      <c r="U6" s="644"/>
      <c r="V6" s="645"/>
      <c r="W6" s="644" t="s">
        <v>89</v>
      </c>
      <c r="X6" s="644"/>
      <c r="Y6" s="644"/>
      <c r="Z6" s="645"/>
      <c r="AA6" s="644" t="s">
        <v>86</v>
      </c>
      <c r="AB6" s="644"/>
      <c r="AC6" s="644"/>
      <c r="AD6" s="645"/>
      <c r="AE6" s="644" t="s">
        <v>90</v>
      </c>
      <c r="AF6" s="644"/>
      <c r="AG6" s="644"/>
      <c r="AH6" s="645"/>
      <c r="AI6" s="644" t="s">
        <v>87</v>
      </c>
      <c r="AJ6" s="644"/>
      <c r="AK6" s="644"/>
      <c r="AL6" s="645"/>
      <c r="AM6" s="644" t="s">
        <v>91</v>
      </c>
      <c r="AN6" s="644"/>
      <c r="AO6" s="644"/>
      <c r="AP6" s="645"/>
      <c r="AQ6" s="669"/>
      <c r="AR6" s="670"/>
      <c r="AS6" s="671"/>
    </row>
    <row r="7" spans="1:45" s="64" customFormat="1" ht="32.25" customHeight="1" thickBot="1" x14ac:dyDescent="0.3">
      <c r="A7" s="666"/>
      <c r="B7" s="673"/>
      <c r="C7" s="634"/>
      <c r="D7" s="656"/>
      <c r="E7" s="657"/>
      <c r="F7" s="661"/>
      <c r="G7" s="635" t="s">
        <v>69</v>
      </c>
      <c r="H7" s="642" t="s">
        <v>76</v>
      </c>
      <c r="I7" s="635" t="s">
        <v>71</v>
      </c>
      <c r="J7" s="650"/>
      <c r="K7" s="635" t="s">
        <v>81</v>
      </c>
      <c r="L7" s="642" t="s">
        <v>82</v>
      </c>
      <c r="M7" s="635" t="s">
        <v>83</v>
      </c>
      <c r="N7" s="640" t="s">
        <v>206</v>
      </c>
      <c r="O7" s="635" t="s">
        <v>81</v>
      </c>
      <c r="P7" s="642" t="s">
        <v>82</v>
      </c>
      <c r="Q7" s="635" t="s">
        <v>83</v>
      </c>
      <c r="R7" s="640" t="s">
        <v>206</v>
      </c>
      <c r="S7" s="635" t="s">
        <v>81</v>
      </c>
      <c r="T7" s="642" t="s">
        <v>82</v>
      </c>
      <c r="U7" s="635" t="s">
        <v>83</v>
      </c>
      <c r="V7" s="640" t="s">
        <v>206</v>
      </c>
      <c r="W7" s="635" t="s">
        <v>81</v>
      </c>
      <c r="X7" s="642" t="s">
        <v>82</v>
      </c>
      <c r="Y7" s="635" t="s">
        <v>83</v>
      </c>
      <c r="Z7" s="640" t="s">
        <v>206</v>
      </c>
      <c r="AA7" s="635" t="s">
        <v>81</v>
      </c>
      <c r="AB7" s="642" t="s">
        <v>82</v>
      </c>
      <c r="AC7" s="635" t="s">
        <v>83</v>
      </c>
      <c r="AD7" s="640" t="s">
        <v>206</v>
      </c>
      <c r="AE7" s="635" t="s">
        <v>81</v>
      </c>
      <c r="AF7" s="642" t="s">
        <v>82</v>
      </c>
      <c r="AG7" s="635" t="s">
        <v>83</v>
      </c>
      <c r="AH7" s="640" t="s">
        <v>206</v>
      </c>
      <c r="AI7" s="635" t="s">
        <v>81</v>
      </c>
      <c r="AJ7" s="642" t="s">
        <v>82</v>
      </c>
      <c r="AK7" s="635" t="s">
        <v>83</v>
      </c>
      <c r="AL7" s="640" t="s">
        <v>206</v>
      </c>
      <c r="AM7" s="635" t="s">
        <v>81</v>
      </c>
      <c r="AN7" s="642" t="s">
        <v>82</v>
      </c>
      <c r="AO7" s="635" t="s">
        <v>83</v>
      </c>
      <c r="AP7" s="640" t="s">
        <v>206</v>
      </c>
      <c r="AQ7" s="634" t="s">
        <v>93</v>
      </c>
      <c r="AR7" s="633" t="s">
        <v>94</v>
      </c>
      <c r="AS7" s="634" t="s">
        <v>95</v>
      </c>
    </row>
    <row r="8" spans="1:45" s="64" customFormat="1" ht="136.5" customHeight="1" thickBot="1" x14ac:dyDescent="0.3">
      <c r="A8" s="667"/>
      <c r="B8" s="759"/>
      <c r="C8" s="634"/>
      <c r="D8" s="420" t="s">
        <v>218</v>
      </c>
      <c r="E8" s="121" t="s">
        <v>79</v>
      </c>
      <c r="F8" s="662"/>
      <c r="G8" s="636"/>
      <c r="H8" s="643"/>
      <c r="I8" s="636"/>
      <c r="J8" s="651"/>
      <c r="K8" s="636"/>
      <c r="L8" s="643"/>
      <c r="M8" s="636"/>
      <c r="N8" s="641"/>
      <c r="O8" s="636"/>
      <c r="P8" s="643"/>
      <c r="Q8" s="636"/>
      <c r="R8" s="641"/>
      <c r="S8" s="636"/>
      <c r="T8" s="643"/>
      <c r="U8" s="636"/>
      <c r="V8" s="641"/>
      <c r="W8" s="636"/>
      <c r="X8" s="643"/>
      <c r="Y8" s="636"/>
      <c r="Z8" s="641"/>
      <c r="AA8" s="636"/>
      <c r="AB8" s="643"/>
      <c r="AC8" s="636"/>
      <c r="AD8" s="641"/>
      <c r="AE8" s="636"/>
      <c r="AF8" s="643"/>
      <c r="AG8" s="636"/>
      <c r="AH8" s="641"/>
      <c r="AI8" s="636"/>
      <c r="AJ8" s="643"/>
      <c r="AK8" s="636"/>
      <c r="AL8" s="641"/>
      <c r="AM8" s="636"/>
      <c r="AN8" s="643"/>
      <c r="AO8" s="636"/>
      <c r="AP8" s="641"/>
      <c r="AQ8" s="634"/>
      <c r="AR8" s="751"/>
      <c r="AS8" s="634"/>
    </row>
    <row r="9" spans="1:45" s="62" customFormat="1" ht="23.25" customHeight="1" thickBot="1" x14ac:dyDescent="0.35">
      <c r="A9" s="186" t="s">
        <v>105</v>
      </c>
      <c r="B9" s="748" t="s">
        <v>96</v>
      </c>
      <c r="C9" s="749"/>
      <c r="D9" s="749"/>
      <c r="E9" s="749"/>
      <c r="F9" s="749"/>
      <c r="G9" s="749"/>
      <c r="H9" s="749"/>
      <c r="I9" s="749"/>
      <c r="J9" s="749"/>
      <c r="K9" s="749"/>
      <c r="L9" s="749"/>
      <c r="M9" s="749"/>
      <c r="N9" s="749"/>
      <c r="O9" s="749"/>
      <c r="P9" s="749"/>
      <c r="Q9" s="749"/>
      <c r="R9" s="749"/>
      <c r="S9" s="749"/>
      <c r="T9" s="749"/>
      <c r="U9" s="749"/>
      <c r="V9" s="749"/>
      <c r="W9" s="749"/>
      <c r="X9" s="749"/>
      <c r="Y9" s="749"/>
      <c r="Z9" s="749"/>
      <c r="AA9" s="749"/>
      <c r="AB9" s="749"/>
      <c r="AC9" s="749"/>
      <c r="AD9" s="749"/>
      <c r="AE9" s="749"/>
      <c r="AF9" s="749"/>
      <c r="AG9" s="749"/>
      <c r="AH9" s="749"/>
      <c r="AI9" s="749"/>
      <c r="AJ9" s="749"/>
      <c r="AK9" s="749"/>
      <c r="AL9" s="749"/>
      <c r="AM9" s="749"/>
      <c r="AN9" s="749"/>
      <c r="AO9" s="749"/>
      <c r="AP9" s="749"/>
      <c r="AQ9" s="749"/>
      <c r="AR9" s="749"/>
      <c r="AS9" s="750"/>
    </row>
    <row r="10" spans="1:45" s="7" customFormat="1" ht="45.75" customHeight="1" thickBot="1" x14ac:dyDescent="0.35">
      <c r="A10" s="755" t="s">
        <v>103</v>
      </c>
      <c r="B10" s="756"/>
      <c r="C10" s="187"/>
      <c r="D10" s="188">
        <f>D11+D15</f>
        <v>25</v>
      </c>
      <c r="E10" s="189">
        <f>E11+E15</f>
        <v>750</v>
      </c>
      <c r="F10" s="189"/>
      <c r="G10" s="190"/>
      <c r="H10" s="189"/>
      <c r="I10" s="190"/>
      <c r="J10" s="189"/>
      <c r="K10" s="708">
        <f>K11+K15</f>
        <v>0</v>
      </c>
      <c r="L10" s="709"/>
      <c r="M10" s="710"/>
      <c r="N10" s="191">
        <f>N11+N15</f>
        <v>0</v>
      </c>
      <c r="O10" s="708">
        <f>O11+O15</f>
        <v>3.5</v>
      </c>
      <c r="P10" s="709"/>
      <c r="Q10" s="710"/>
      <c r="R10" s="192">
        <f>R11+R15</f>
        <v>5</v>
      </c>
      <c r="S10" s="708">
        <f>S11+S15</f>
        <v>7.5</v>
      </c>
      <c r="T10" s="709"/>
      <c r="U10" s="710"/>
      <c r="V10" s="189">
        <f>V11+V15</f>
        <v>10</v>
      </c>
      <c r="W10" s="708">
        <f>W11+W15</f>
        <v>4</v>
      </c>
      <c r="X10" s="709"/>
      <c r="Y10" s="710"/>
      <c r="Z10" s="189">
        <f>Z11+Z15</f>
        <v>5</v>
      </c>
      <c r="AA10" s="708">
        <f>AA11+AA15</f>
        <v>4</v>
      </c>
      <c r="AB10" s="709"/>
      <c r="AC10" s="710"/>
      <c r="AD10" s="189">
        <f>AD11+AD15</f>
        <v>5</v>
      </c>
      <c r="AE10" s="708">
        <f>AE11+AE15</f>
        <v>0</v>
      </c>
      <c r="AF10" s="709"/>
      <c r="AG10" s="710"/>
      <c r="AH10" s="189">
        <f>AH11+AH15</f>
        <v>0</v>
      </c>
      <c r="AI10" s="708">
        <f>AI11+AI15</f>
        <v>0</v>
      </c>
      <c r="AJ10" s="709"/>
      <c r="AK10" s="710"/>
      <c r="AL10" s="189">
        <f>AL11+AL15</f>
        <v>0</v>
      </c>
      <c r="AM10" s="708">
        <f>AM11+AM15</f>
        <v>0</v>
      </c>
      <c r="AN10" s="709"/>
      <c r="AO10" s="710"/>
      <c r="AP10" s="189">
        <f>AP11+AP15</f>
        <v>0</v>
      </c>
      <c r="AQ10" s="193"/>
      <c r="AR10" s="194"/>
      <c r="AS10" s="195"/>
    </row>
    <row r="11" spans="1:45" s="3" customFormat="1" ht="40.5" customHeight="1" thickBot="1" x14ac:dyDescent="0.35">
      <c r="A11" s="196"/>
      <c r="B11" s="197" t="s">
        <v>49</v>
      </c>
      <c r="C11" s="187"/>
      <c r="D11" s="198">
        <f>SUM(D12:D14)</f>
        <v>20</v>
      </c>
      <c r="E11" s="198">
        <f>SUM(E12:E14)</f>
        <v>600</v>
      </c>
      <c r="F11" s="198"/>
      <c r="G11" s="198"/>
      <c r="H11" s="198"/>
      <c r="I11" s="198"/>
      <c r="J11" s="198"/>
      <c r="K11" s="705">
        <f>SUM(K12:M14)</f>
        <v>0</v>
      </c>
      <c r="L11" s="706"/>
      <c r="M11" s="707"/>
      <c r="N11" s="198">
        <f>SUM(N12:N14)</f>
        <v>0</v>
      </c>
      <c r="O11" s="705">
        <f>SUM(O12:Q14)</f>
        <v>3.5</v>
      </c>
      <c r="P11" s="706"/>
      <c r="Q11" s="707"/>
      <c r="R11" s="198">
        <f>SUM(R12:R14)</f>
        <v>5</v>
      </c>
      <c r="S11" s="705">
        <f>SUM(S12:U14)</f>
        <v>4</v>
      </c>
      <c r="T11" s="706"/>
      <c r="U11" s="707"/>
      <c r="V11" s="198">
        <f>SUM(V12:V14)</f>
        <v>5</v>
      </c>
      <c r="W11" s="705">
        <f>SUM(W12:Y14)</f>
        <v>4</v>
      </c>
      <c r="X11" s="706"/>
      <c r="Y11" s="707"/>
      <c r="Z11" s="198">
        <f>SUM(Z12:Z14)</f>
        <v>5</v>
      </c>
      <c r="AA11" s="705">
        <f>SUM(AA12:AC14)</f>
        <v>4</v>
      </c>
      <c r="AB11" s="706"/>
      <c r="AC11" s="707"/>
      <c r="AD11" s="198">
        <f>SUM(AD12:AD14)</f>
        <v>5</v>
      </c>
      <c r="AE11" s="705">
        <f>SUM(AE12:AG14)</f>
        <v>0</v>
      </c>
      <c r="AF11" s="706"/>
      <c r="AG11" s="707"/>
      <c r="AH11" s="198">
        <f>SUM(AH12:AH14)</f>
        <v>0</v>
      </c>
      <c r="AI11" s="705">
        <f>SUM(AI12:AK14)</f>
        <v>0</v>
      </c>
      <c r="AJ11" s="706"/>
      <c r="AK11" s="707"/>
      <c r="AL11" s="198">
        <f>SUM(AL12:AL14)</f>
        <v>0</v>
      </c>
      <c r="AM11" s="705">
        <f>SUM(AM12:AO14)</f>
        <v>0</v>
      </c>
      <c r="AN11" s="706"/>
      <c r="AO11" s="707"/>
      <c r="AP11" s="198">
        <f>SUM(AP12:AP14)</f>
        <v>0</v>
      </c>
      <c r="AQ11" s="201"/>
      <c r="AR11" s="106"/>
      <c r="AS11" s="195"/>
    </row>
    <row r="12" spans="1:45" s="110" customFormat="1" ht="49.5" customHeight="1" x14ac:dyDescent="0.3">
      <c r="A12" s="217" t="s">
        <v>164</v>
      </c>
      <c r="B12" s="142" t="s">
        <v>158</v>
      </c>
      <c r="C12" s="204" t="s">
        <v>161</v>
      </c>
      <c r="D12" s="205">
        <v>3</v>
      </c>
      <c r="E12" s="206">
        <f>D12*30</f>
        <v>90</v>
      </c>
      <c r="F12" s="206">
        <f t="shared" ref="F12:F13" si="0">G12+H12+I12</f>
        <v>32</v>
      </c>
      <c r="G12" s="207">
        <v>16</v>
      </c>
      <c r="H12" s="206"/>
      <c r="I12" s="207">
        <v>16</v>
      </c>
      <c r="J12" s="206">
        <f t="shared" ref="J12:J13" si="1">E12-F12</f>
        <v>58</v>
      </c>
      <c r="K12" s="212"/>
      <c r="L12" s="219"/>
      <c r="M12" s="220"/>
      <c r="N12" s="211"/>
      <c r="O12" s="212">
        <v>1</v>
      </c>
      <c r="P12" s="219"/>
      <c r="Q12" s="220">
        <v>1</v>
      </c>
      <c r="R12" s="211">
        <v>3</v>
      </c>
      <c r="S12" s="208"/>
      <c r="T12" s="219"/>
      <c r="U12" s="213"/>
      <c r="V12" s="211"/>
      <c r="W12" s="208"/>
      <c r="X12" s="219"/>
      <c r="Y12" s="213"/>
      <c r="Z12" s="211"/>
      <c r="AA12" s="208"/>
      <c r="AB12" s="219"/>
      <c r="AC12" s="213"/>
      <c r="AD12" s="211"/>
      <c r="AE12" s="221"/>
      <c r="AF12" s="219"/>
      <c r="AG12" s="210"/>
      <c r="AH12" s="211"/>
      <c r="AI12" s="221"/>
      <c r="AJ12" s="219"/>
      <c r="AK12" s="213"/>
      <c r="AL12" s="211"/>
      <c r="AM12" s="208"/>
      <c r="AN12" s="209"/>
      <c r="AO12" s="213"/>
      <c r="AP12" s="214"/>
      <c r="AQ12" s="222">
        <v>2</v>
      </c>
      <c r="AR12" s="218"/>
      <c r="AS12" s="205"/>
    </row>
    <row r="13" spans="1:45" s="110" customFormat="1" ht="31.5" customHeight="1" x14ac:dyDescent="0.3">
      <c r="A13" s="217" t="s">
        <v>166</v>
      </c>
      <c r="B13" s="153" t="s">
        <v>159</v>
      </c>
      <c r="C13" s="204" t="s">
        <v>161</v>
      </c>
      <c r="D13" s="218">
        <v>2</v>
      </c>
      <c r="E13" s="206">
        <f>D13*30</f>
        <v>60</v>
      </c>
      <c r="F13" s="206">
        <f t="shared" si="0"/>
        <v>24</v>
      </c>
      <c r="G13" s="207">
        <v>16</v>
      </c>
      <c r="H13" s="206"/>
      <c r="I13" s="207">
        <v>8</v>
      </c>
      <c r="J13" s="206">
        <f t="shared" si="1"/>
        <v>36</v>
      </c>
      <c r="K13" s="212"/>
      <c r="L13" s="219"/>
      <c r="M13" s="408"/>
      <c r="N13" s="211"/>
      <c r="O13" s="212">
        <v>1</v>
      </c>
      <c r="P13" s="219"/>
      <c r="Q13" s="408">
        <v>0.5</v>
      </c>
      <c r="R13" s="211">
        <v>2</v>
      </c>
      <c r="S13" s="208"/>
      <c r="T13" s="219"/>
      <c r="U13" s="213"/>
      <c r="V13" s="211"/>
      <c r="W13" s="208"/>
      <c r="X13" s="219"/>
      <c r="Y13" s="213"/>
      <c r="Z13" s="211"/>
      <c r="AA13" s="208"/>
      <c r="AB13" s="219"/>
      <c r="AC13" s="213"/>
      <c r="AD13" s="211"/>
      <c r="AE13" s="221"/>
      <c r="AF13" s="219"/>
      <c r="AG13" s="210"/>
      <c r="AH13" s="211"/>
      <c r="AI13" s="221"/>
      <c r="AJ13" s="219"/>
      <c r="AK13" s="213"/>
      <c r="AL13" s="211"/>
      <c r="AM13" s="208"/>
      <c r="AN13" s="209"/>
      <c r="AO13" s="213"/>
      <c r="AP13" s="214"/>
      <c r="AQ13" s="222">
        <v>2</v>
      </c>
      <c r="AR13" s="218"/>
      <c r="AS13" s="205"/>
    </row>
    <row r="14" spans="1:45" s="110" customFormat="1" ht="49.5" customHeight="1" thickBot="1" x14ac:dyDescent="0.35">
      <c r="A14" s="217" t="s">
        <v>203</v>
      </c>
      <c r="B14" s="153" t="s">
        <v>251</v>
      </c>
      <c r="C14" s="204" t="s">
        <v>48</v>
      </c>
      <c r="D14" s="218">
        <v>15</v>
      </c>
      <c r="E14" s="206">
        <f>D14*30</f>
        <v>450</v>
      </c>
      <c r="F14" s="206">
        <f t="shared" ref="F14" si="2">G14+H14+I14</f>
        <v>192</v>
      </c>
      <c r="G14" s="207"/>
      <c r="H14" s="206"/>
      <c r="I14" s="207">
        <v>192</v>
      </c>
      <c r="J14" s="206">
        <f t="shared" ref="J14" si="3">E14-F14</f>
        <v>258</v>
      </c>
      <c r="K14" s="212"/>
      <c r="L14" s="219"/>
      <c r="M14" s="220"/>
      <c r="N14" s="211"/>
      <c r="O14" s="221"/>
      <c r="P14" s="219"/>
      <c r="Q14" s="220"/>
      <c r="R14" s="211"/>
      <c r="S14" s="208"/>
      <c r="T14" s="219"/>
      <c r="U14" s="213">
        <v>4</v>
      </c>
      <c r="V14" s="211">
        <v>5</v>
      </c>
      <c r="W14" s="208"/>
      <c r="X14" s="219"/>
      <c r="Y14" s="213">
        <v>4</v>
      </c>
      <c r="Z14" s="211">
        <v>5</v>
      </c>
      <c r="AA14" s="208"/>
      <c r="AB14" s="219"/>
      <c r="AC14" s="213">
        <v>4</v>
      </c>
      <c r="AD14" s="211">
        <v>5</v>
      </c>
      <c r="AE14" s="221"/>
      <c r="AF14" s="219"/>
      <c r="AG14" s="210"/>
      <c r="AH14" s="211"/>
      <c r="AI14" s="221"/>
      <c r="AJ14" s="219"/>
      <c r="AK14" s="213"/>
      <c r="AL14" s="211"/>
      <c r="AM14" s="208"/>
      <c r="AN14" s="209"/>
      <c r="AO14" s="213"/>
      <c r="AP14" s="214"/>
      <c r="AQ14" s="222" t="s">
        <v>167</v>
      </c>
      <c r="AR14" s="218"/>
      <c r="AS14" s="205"/>
    </row>
    <row r="15" spans="1:45" s="3" customFormat="1" ht="30" customHeight="1" thickBot="1" x14ac:dyDescent="0.35">
      <c r="A15" s="414"/>
      <c r="B15" s="202" t="s">
        <v>163</v>
      </c>
      <c r="C15" s="187"/>
      <c r="D15" s="203">
        <v>5</v>
      </c>
      <c r="E15" s="203">
        <f>D15*30</f>
        <v>150</v>
      </c>
      <c r="F15" s="203"/>
      <c r="G15" s="203"/>
      <c r="H15" s="203"/>
      <c r="I15" s="203"/>
      <c r="J15" s="203"/>
      <c r="K15" s="705">
        <f>SUM(K16:M22)</f>
        <v>0</v>
      </c>
      <c r="L15" s="706"/>
      <c r="M15" s="707"/>
      <c r="N15" s="199">
        <f>SUM(N16:N22)</f>
        <v>0</v>
      </c>
      <c r="O15" s="705">
        <f>SUM(O17:Q17)</f>
        <v>0</v>
      </c>
      <c r="P15" s="706"/>
      <c r="Q15" s="707"/>
      <c r="R15" s="200">
        <f>SUM(R17:R17)</f>
        <v>0</v>
      </c>
      <c r="S15" s="708">
        <f>SUM(S16:U22)</f>
        <v>3.5</v>
      </c>
      <c r="T15" s="709"/>
      <c r="U15" s="710"/>
      <c r="V15" s="188">
        <f>SUM(V16:V22)</f>
        <v>5</v>
      </c>
      <c r="W15" s="708">
        <f>SUM(W17:Y17)</f>
        <v>0</v>
      </c>
      <c r="X15" s="709"/>
      <c r="Y15" s="710"/>
      <c r="Z15" s="188">
        <f>SUM(Z17:Z17)</f>
        <v>0</v>
      </c>
      <c r="AA15" s="708">
        <f>SUM(AA17:AC17)</f>
        <v>0</v>
      </c>
      <c r="AB15" s="709"/>
      <c r="AC15" s="710"/>
      <c r="AD15" s="188">
        <f>SUM(AD17:AD17)</f>
        <v>0</v>
      </c>
      <c r="AE15" s="705">
        <f>SUM(AE17:AG17)</f>
        <v>0</v>
      </c>
      <c r="AF15" s="706"/>
      <c r="AG15" s="707"/>
      <c r="AH15" s="188">
        <f>SUM(AH17:AH17)</f>
        <v>0</v>
      </c>
      <c r="AI15" s="705">
        <f>SUM(AI17:AK17)</f>
        <v>0</v>
      </c>
      <c r="AJ15" s="706"/>
      <c r="AK15" s="707"/>
      <c r="AL15" s="188">
        <f>SUM(AL17:AL17)</f>
        <v>0</v>
      </c>
      <c r="AM15" s="708">
        <f>SUM(AM17:AO17)</f>
        <v>0</v>
      </c>
      <c r="AN15" s="709"/>
      <c r="AO15" s="710"/>
      <c r="AP15" s="189">
        <f>SUM(AP17:AP17)</f>
        <v>0</v>
      </c>
      <c r="AQ15" s="201"/>
      <c r="AR15" s="194"/>
      <c r="AS15" s="195"/>
    </row>
    <row r="16" spans="1:45" s="111" customFormat="1" ht="43.5" customHeight="1" x14ac:dyDescent="0.3">
      <c r="A16" s="405" t="s">
        <v>120</v>
      </c>
      <c r="B16" s="153" t="s">
        <v>165</v>
      </c>
      <c r="C16" s="204" t="s">
        <v>205</v>
      </c>
      <c r="D16" s="205">
        <v>3</v>
      </c>
      <c r="E16" s="206">
        <f t="shared" ref="E16:E17" si="4">D16*30</f>
        <v>90</v>
      </c>
      <c r="F16" s="206">
        <f t="shared" ref="F16:F17" si="5">G16+H16+I16</f>
        <v>32</v>
      </c>
      <c r="G16" s="207">
        <v>16</v>
      </c>
      <c r="H16" s="206"/>
      <c r="I16" s="207">
        <v>16</v>
      </c>
      <c r="J16" s="206">
        <f t="shared" ref="J16:J17" si="6">E16-F16</f>
        <v>58</v>
      </c>
      <c r="K16" s="208"/>
      <c r="L16" s="209"/>
      <c r="M16" s="210"/>
      <c r="N16" s="211"/>
      <c r="O16" s="212"/>
      <c r="P16" s="209"/>
      <c r="Q16" s="210"/>
      <c r="R16" s="211"/>
      <c r="S16" s="208">
        <v>1</v>
      </c>
      <c r="T16" s="209"/>
      <c r="U16" s="210">
        <v>1</v>
      </c>
      <c r="V16" s="211">
        <v>3</v>
      </c>
      <c r="W16" s="208"/>
      <c r="X16" s="209"/>
      <c r="Y16" s="210"/>
      <c r="Z16" s="211"/>
      <c r="AA16" s="208"/>
      <c r="AB16" s="209"/>
      <c r="AC16" s="213"/>
      <c r="AD16" s="214"/>
      <c r="AE16" s="215"/>
      <c r="AF16" s="209"/>
      <c r="AG16" s="213" t="s">
        <v>1</v>
      </c>
      <c r="AH16" s="214"/>
      <c r="AI16" s="215"/>
      <c r="AJ16" s="209"/>
      <c r="AK16" s="213"/>
      <c r="AL16" s="214"/>
      <c r="AM16" s="208"/>
      <c r="AN16" s="209"/>
      <c r="AO16" s="213"/>
      <c r="AP16" s="214"/>
      <c r="AQ16" s="206">
        <v>3</v>
      </c>
      <c r="AR16" s="216"/>
      <c r="AS16" s="223"/>
    </row>
    <row r="17" spans="1:45" s="3" customFormat="1" ht="42.75" customHeight="1" x14ac:dyDescent="0.3">
      <c r="A17" s="416" t="s">
        <v>132</v>
      </c>
      <c r="B17" s="413" t="s">
        <v>162</v>
      </c>
      <c r="C17" s="185" t="s">
        <v>168</v>
      </c>
      <c r="D17" s="763">
        <v>2</v>
      </c>
      <c r="E17" s="765">
        <f t="shared" si="4"/>
        <v>60</v>
      </c>
      <c r="F17" s="765">
        <f t="shared" si="5"/>
        <v>24</v>
      </c>
      <c r="G17" s="765">
        <v>16</v>
      </c>
      <c r="H17" s="765"/>
      <c r="I17" s="765">
        <v>8</v>
      </c>
      <c r="J17" s="767">
        <f t="shared" si="6"/>
        <v>36</v>
      </c>
      <c r="K17" s="227"/>
      <c r="L17" s="228"/>
      <c r="M17" s="229"/>
      <c r="N17" s="230"/>
      <c r="O17" s="227"/>
      <c r="P17" s="228"/>
      <c r="Q17" s="229"/>
      <c r="R17" s="230"/>
      <c r="S17" s="769">
        <v>1</v>
      </c>
      <c r="T17" s="771"/>
      <c r="U17" s="773">
        <v>0.5</v>
      </c>
      <c r="V17" s="775">
        <v>2</v>
      </c>
      <c r="W17" s="231"/>
      <c r="X17" s="228"/>
      <c r="Y17" s="229"/>
      <c r="Z17" s="233"/>
      <c r="AA17" s="231"/>
      <c r="AB17" s="228"/>
      <c r="AC17" s="229"/>
      <c r="AD17" s="232"/>
      <c r="AE17" s="227"/>
      <c r="AF17" s="228"/>
      <c r="AG17" s="234"/>
      <c r="AH17" s="232"/>
      <c r="AI17" s="227"/>
      <c r="AJ17" s="228"/>
      <c r="AK17" s="229"/>
      <c r="AL17" s="232"/>
      <c r="AM17" s="231"/>
      <c r="AN17" s="235"/>
      <c r="AO17" s="229"/>
      <c r="AP17" s="236"/>
      <c r="AQ17" s="763">
        <v>3</v>
      </c>
      <c r="AR17" s="238"/>
      <c r="AS17" s="204"/>
    </row>
    <row r="18" spans="1:45" s="110" customFormat="1" ht="42.75" customHeight="1" x14ac:dyDescent="0.3">
      <c r="A18" s="416" t="s">
        <v>189</v>
      </c>
      <c r="B18" s="153" t="s">
        <v>172</v>
      </c>
      <c r="C18" s="204" t="s">
        <v>205</v>
      </c>
      <c r="D18" s="764"/>
      <c r="E18" s="766"/>
      <c r="F18" s="766"/>
      <c r="G18" s="766"/>
      <c r="H18" s="766"/>
      <c r="I18" s="766"/>
      <c r="J18" s="768"/>
      <c r="K18" s="227"/>
      <c r="L18" s="228"/>
      <c r="M18" s="229"/>
      <c r="N18" s="230"/>
      <c r="O18" s="227"/>
      <c r="P18" s="228"/>
      <c r="Q18" s="229"/>
      <c r="R18" s="230"/>
      <c r="S18" s="770"/>
      <c r="T18" s="772"/>
      <c r="U18" s="774"/>
      <c r="V18" s="776"/>
      <c r="W18" s="409"/>
      <c r="X18" s="228"/>
      <c r="Y18" s="410"/>
      <c r="Z18" s="233"/>
      <c r="AA18" s="409"/>
      <c r="AB18" s="228"/>
      <c r="AC18" s="410"/>
      <c r="AD18" s="232"/>
      <c r="AE18" s="227"/>
      <c r="AF18" s="228"/>
      <c r="AG18" s="411"/>
      <c r="AH18" s="232"/>
      <c r="AI18" s="227"/>
      <c r="AJ18" s="228"/>
      <c r="AK18" s="410"/>
      <c r="AL18" s="232"/>
      <c r="AM18" s="409"/>
      <c r="AN18" s="235"/>
      <c r="AO18" s="410"/>
      <c r="AP18" s="236"/>
      <c r="AQ18" s="764"/>
      <c r="AR18" s="412"/>
      <c r="AS18" s="292"/>
    </row>
    <row r="19" spans="1:45" s="110" customFormat="1" ht="23.25" customHeight="1" x14ac:dyDescent="0.3">
      <c r="A19" s="416" t="s">
        <v>190</v>
      </c>
      <c r="B19" s="153" t="s">
        <v>213</v>
      </c>
      <c r="C19" s="761" t="s">
        <v>161</v>
      </c>
      <c r="D19" s="764"/>
      <c r="E19" s="766"/>
      <c r="F19" s="766"/>
      <c r="G19" s="766"/>
      <c r="H19" s="766"/>
      <c r="I19" s="766"/>
      <c r="J19" s="768"/>
      <c r="K19" s="221"/>
      <c r="L19" s="219"/>
      <c r="M19" s="220"/>
      <c r="N19" s="211"/>
      <c r="O19" s="221"/>
      <c r="P19" s="219"/>
      <c r="Q19" s="220"/>
      <c r="R19" s="211"/>
      <c r="S19" s="770"/>
      <c r="T19" s="772"/>
      <c r="U19" s="774"/>
      <c r="V19" s="776"/>
      <c r="W19" s="208"/>
      <c r="X19" s="219"/>
      <c r="Y19" s="213"/>
      <c r="Z19" s="211"/>
      <c r="AA19" s="208"/>
      <c r="AB19" s="219"/>
      <c r="AC19" s="213"/>
      <c r="AD19" s="211"/>
      <c r="AE19" s="221"/>
      <c r="AF19" s="219"/>
      <c r="AG19" s="210"/>
      <c r="AH19" s="211"/>
      <c r="AI19" s="221"/>
      <c r="AJ19" s="219"/>
      <c r="AK19" s="213"/>
      <c r="AL19" s="211"/>
      <c r="AM19" s="208"/>
      <c r="AN19" s="209"/>
      <c r="AO19" s="213"/>
      <c r="AP19" s="214"/>
      <c r="AQ19" s="764"/>
      <c r="AR19" s="237"/>
      <c r="AS19" s="222"/>
    </row>
    <row r="20" spans="1:45" s="110" customFormat="1" ht="23.25" customHeight="1" x14ac:dyDescent="0.3">
      <c r="A20" s="416" t="s">
        <v>191</v>
      </c>
      <c r="B20" s="153" t="s">
        <v>171</v>
      </c>
      <c r="C20" s="762"/>
      <c r="D20" s="764"/>
      <c r="E20" s="766"/>
      <c r="F20" s="766"/>
      <c r="G20" s="766"/>
      <c r="H20" s="766"/>
      <c r="I20" s="766"/>
      <c r="J20" s="768"/>
      <c r="K20" s="221"/>
      <c r="L20" s="219"/>
      <c r="M20" s="220"/>
      <c r="N20" s="211"/>
      <c r="O20" s="221"/>
      <c r="P20" s="219"/>
      <c r="Q20" s="220"/>
      <c r="R20" s="211"/>
      <c r="S20" s="770"/>
      <c r="T20" s="772"/>
      <c r="U20" s="774"/>
      <c r="V20" s="776"/>
      <c r="W20" s="208"/>
      <c r="X20" s="219"/>
      <c r="Y20" s="213"/>
      <c r="Z20" s="211"/>
      <c r="AA20" s="208"/>
      <c r="AB20" s="219"/>
      <c r="AC20" s="213"/>
      <c r="AD20" s="211"/>
      <c r="AE20" s="221"/>
      <c r="AF20" s="219"/>
      <c r="AG20" s="210"/>
      <c r="AH20" s="211"/>
      <c r="AI20" s="221"/>
      <c r="AJ20" s="219"/>
      <c r="AK20" s="213"/>
      <c r="AL20" s="211"/>
      <c r="AM20" s="208"/>
      <c r="AN20" s="209"/>
      <c r="AO20" s="213"/>
      <c r="AP20" s="214"/>
      <c r="AQ20" s="764"/>
      <c r="AR20" s="237"/>
      <c r="AS20" s="222"/>
    </row>
    <row r="21" spans="1:45" s="110" customFormat="1" ht="23.25" customHeight="1" x14ac:dyDescent="0.3">
      <c r="A21" s="416" t="s">
        <v>192</v>
      </c>
      <c r="B21" s="153" t="s">
        <v>214</v>
      </c>
      <c r="C21" s="762"/>
      <c r="D21" s="764"/>
      <c r="E21" s="766"/>
      <c r="F21" s="766"/>
      <c r="G21" s="766"/>
      <c r="H21" s="766"/>
      <c r="I21" s="766"/>
      <c r="J21" s="768"/>
      <c r="K21" s="221"/>
      <c r="L21" s="219"/>
      <c r="M21" s="220"/>
      <c r="N21" s="211"/>
      <c r="O21" s="221"/>
      <c r="P21" s="219"/>
      <c r="Q21" s="220"/>
      <c r="R21" s="211"/>
      <c r="S21" s="770"/>
      <c r="T21" s="772"/>
      <c r="U21" s="774"/>
      <c r="V21" s="776"/>
      <c r="W21" s="208"/>
      <c r="X21" s="219"/>
      <c r="Y21" s="213"/>
      <c r="Z21" s="211"/>
      <c r="AA21" s="208"/>
      <c r="AB21" s="219"/>
      <c r="AC21" s="213"/>
      <c r="AD21" s="211"/>
      <c r="AE21" s="221"/>
      <c r="AF21" s="219"/>
      <c r="AG21" s="210"/>
      <c r="AH21" s="211"/>
      <c r="AI21" s="221"/>
      <c r="AJ21" s="219"/>
      <c r="AK21" s="213"/>
      <c r="AL21" s="211"/>
      <c r="AM21" s="208"/>
      <c r="AN21" s="209"/>
      <c r="AO21" s="213"/>
      <c r="AP21" s="214"/>
      <c r="AQ21" s="764"/>
      <c r="AR21" s="237"/>
      <c r="AS21" s="222"/>
    </row>
    <row r="22" spans="1:45" s="110" customFormat="1" ht="20.25" customHeight="1" thickBot="1" x14ac:dyDescent="0.35">
      <c r="A22" s="417" t="s">
        <v>193</v>
      </c>
      <c r="B22" s="153" t="s">
        <v>173</v>
      </c>
      <c r="C22" s="762"/>
      <c r="D22" s="764"/>
      <c r="E22" s="766"/>
      <c r="F22" s="766"/>
      <c r="G22" s="766"/>
      <c r="H22" s="766"/>
      <c r="I22" s="766"/>
      <c r="J22" s="768"/>
      <c r="K22" s="221"/>
      <c r="L22" s="219"/>
      <c r="M22" s="220"/>
      <c r="N22" s="211"/>
      <c r="O22" s="221"/>
      <c r="P22" s="219"/>
      <c r="Q22" s="220"/>
      <c r="R22" s="211"/>
      <c r="S22" s="770"/>
      <c r="T22" s="772"/>
      <c r="U22" s="774"/>
      <c r="V22" s="776"/>
      <c r="W22" s="208"/>
      <c r="X22" s="219"/>
      <c r="Y22" s="213"/>
      <c r="Z22" s="211"/>
      <c r="AA22" s="208"/>
      <c r="AB22" s="219"/>
      <c r="AC22" s="213"/>
      <c r="AD22" s="211"/>
      <c r="AE22" s="221"/>
      <c r="AF22" s="219"/>
      <c r="AG22" s="210"/>
      <c r="AH22" s="211"/>
      <c r="AI22" s="221"/>
      <c r="AJ22" s="219"/>
      <c r="AK22" s="213"/>
      <c r="AL22" s="211"/>
      <c r="AM22" s="208"/>
      <c r="AN22" s="209"/>
      <c r="AO22" s="213"/>
      <c r="AP22" s="214"/>
      <c r="AQ22" s="764"/>
      <c r="AR22" s="218"/>
      <c r="AS22" s="205"/>
    </row>
    <row r="23" spans="1:45" s="240" customFormat="1" ht="21.75" customHeight="1" thickBot="1" x14ac:dyDescent="0.35">
      <c r="A23" s="415" t="s">
        <v>110</v>
      </c>
      <c r="B23" s="624" t="s">
        <v>98</v>
      </c>
      <c r="C23" s="625"/>
      <c r="D23" s="757"/>
      <c r="E23" s="757"/>
      <c r="F23" s="757"/>
      <c r="G23" s="757"/>
      <c r="H23" s="757"/>
      <c r="I23" s="757"/>
      <c r="J23" s="757"/>
      <c r="K23" s="758"/>
      <c r="L23" s="758"/>
      <c r="M23" s="758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625"/>
      <c r="AR23" s="625"/>
      <c r="AS23" s="626"/>
    </row>
    <row r="24" spans="1:45" s="182" customFormat="1" ht="47.25" customHeight="1" thickBot="1" x14ac:dyDescent="0.35">
      <c r="A24" s="755" t="s">
        <v>103</v>
      </c>
      <c r="B24" s="756"/>
      <c r="C24" s="187"/>
      <c r="D24" s="188">
        <f>D25+D31</f>
        <v>21</v>
      </c>
      <c r="E24" s="189">
        <f>E25+E26</f>
        <v>630</v>
      </c>
      <c r="F24" s="189"/>
      <c r="G24" s="190"/>
      <c r="H24" s="189"/>
      <c r="I24" s="190"/>
      <c r="J24" s="189"/>
      <c r="K24" s="708" t="e">
        <f>K25+K31</f>
        <v>#REF!</v>
      </c>
      <c r="L24" s="709"/>
      <c r="M24" s="710"/>
      <c r="N24" s="191" t="e">
        <f>N25+N31</f>
        <v>#REF!</v>
      </c>
      <c r="O24" s="708">
        <f>O25+O31</f>
        <v>17</v>
      </c>
      <c r="P24" s="709"/>
      <c r="Q24" s="710"/>
      <c r="R24" s="191">
        <f>R25+R31</f>
        <v>21</v>
      </c>
      <c r="S24" s="708">
        <f>S25+S31</f>
        <v>0</v>
      </c>
      <c r="T24" s="709"/>
      <c r="U24" s="710"/>
      <c r="V24" s="191">
        <f>V25+V31</f>
        <v>0</v>
      </c>
      <c r="W24" s="708" t="e">
        <f>W25+W31</f>
        <v>#REF!</v>
      </c>
      <c r="X24" s="709"/>
      <c r="Y24" s="710"/>
      <c r="Z24" s="191" t="e">
        <f>Z25+Z31</f>
        <v>#REF!</v>
      </c>
      <c r="AA24" s="708" t="e">
        <f>AA25+AA31</f>
        <v>#REF!</v>
      </c>
      <c r="AB24" s="709"/>
      <c r="AC24" s="710"/>
      <c r="AD24" s="191" t="e">
        <f>AD25+AD31</f>
        <v>#REF!</v>
      </c>
      <c r="AE24" s="708" t="e">
        <f>AE25+AE31</f>
        <v>#REF!</v>
      </c>
      <c r="AF24" s="709"/>
      <c r="AG24" s="710"/>
      <c r="AH24" s="191" t="e">
        <f>AH25+AH31</f>
        <v>#REF!</v>
      </c>
      <c r="AI24" s="708" t="e">
        <f>AI25+AI31</f>
        <v>#REF!</v>
      </c>
      <c r="AJ24" s="709"/>
      <c r="AK24" s="710"/>
      <c r="AL24" s="191" t="e">
        <f>AL25+AL31</f>
        <v>#REF!</v>
      </c>
      <c r="AM24" s="708" t="e">
        <f>AM25+AM31</f>
        <v>#REF!</v>
      </c>
      <c r="AN24" s="709"/>
      <c r="AO24" s="710"/>
      <c r="AP24" s="191" t="e">
        <f>AP25+AP31</f>
        <v>#REF!</v>
      </c>
      <c r="AQ24" s="193"/>
      <c r="AR24" s="194"/>
      <c r="AS24" s="195"/>
    </row>
    <row r="25" spans="1:45" s="183" customFormat="1" ht="40.5" customHeight="1" thickBot="1" x14ac:dyDescent="0.35">
      <c r="A25" s="196"/>
      <c r="B25" s="197" t="s">
        <v>49</v>
      </c>
      <c r="C25" s="187"/>
      <c r="D25" s="198">
        <f>SUM(D27:D30)</f>
        <v>21</v>
      </c>
      <c r="E25" s="198">
        <f>SUM(E27:E30)</f>
        <v>630</v>
      </c>
      <c r="F25" s="198"/>
      <c r="G25" s="198"/>
      <c r="H25" s="198"/>
      <c r="I25" s="198"/>
      <c r="J25" s="198"/>
      <c r="K25" s="705">
        <f>SUM(K27:M30)</f>
        <v>0</v>
      </c>
      <c r="L25" s="706"/>
      <c r="M25" s="707"/>
      <c r="N25" s="198">
        <f>SUM(N27:N30)</f>
        <v>0</v>
      </c>
      <c r="O25" s="705">
        <f>SUM(O27:Q30)</f>
        <v>17</v>
      </c>
      <c r="P25" s="706"/>
      <c r="Q25" s="707"/>
      <c r="R25" s="198">
        <f>SUM(R27:R30)</f>
        <v>21</v>
      </c>
      <c r="S25" s="705">
        <f>SUM(S27:U30)</f>
        <v>0</v>
      </c>
      <c r="T25" s="706"/>
      <c r="U25" s="707"/>
      <c r="V25" s="198">
        <f>SUM(V27:V30)</f>
        <v>0</v>
      </c>
      <c r="W25" s="705">
        <f>SUM(W27:Y30)</f>
        <v>0</v>
      </c>
      <c r="X25" s="706"/>
      <c r="Y25" s="707"/>
      <c r="Z25" s="198">
        <f>SUM(Z27:Z30)</f>
        <v>0</v>
      </c>
      <c r="AA25" s="705">
        <f>SUM(AA27:AC30)</f>
        <v>0</v>
      </c>
      <c r="AB25" s="706"/>
      <c r="AC25" s="707"/>
      <c r="AD25" s="198">
        <f>SUM(AD27:AD30)</f>
        <v>0</v>
      </c>
      <c r="AE25" s="705">
        <f>SUM(AE27:AG30)</f>
        <v>0</v>
      </c>
      <c r="AF25" s="706"/>
      <c r="AG25" s="707"/>
      <c r="AH25" s="198">
        <f>SUM(AH27:AH30)</f>
        <v>0</v>
      </c>
      <c r="AI25" s="705">
        <f>SUM(AI27:AK30)</f>
        <v>0</v>
      </c>
      <c r="AJ25" s="706"/>
      <c r="AK25" s="707"/>
      <c r="AL25" s="198">
        <f>SUM(AL27:AL30)</f>
        <v>0</v>
      </c>
      <c r="AM25" s="705">
        <f>SUM(AM27:AO30)</f>
        <v>0</v>
      </c>
      <c r="AN25" s="706"/>
      <c r="AO25" s="707"/>
      <c r="AP25" s="198">
        <f>SUM(AP27:AP30)</f>
        <v>0</v>
      </c>
      <c r="AQ25" s="201"/>
      <c r="AR25" s="106"/>
      <c r="AS25" s="195"/>
    </row>
    <row r="26" spans="1:45" s="183" customFormat="1" ht="1.5" customHeight="1" x14ac:dyDescent="0.3">
      <c r="A26" s="248"/>
      <c r="B26" s="264"/>
      <c r="C26" s="265"/>
      <c r="D26" s="266"/>
      <c r="E26" s="143"/>
      <c r="F26" s="267"/>
      <c r="G26" s="122"/>
      <c r="H26" s="122"/>
      <c r="I26" s="122"/>
      <c r="J26" s="268"/>
      <c r="K26" s="269"/>
      <c r="L26" s="270"/>
      <c r="M26" s="268"/>
      <c r="N26" s="135"/>
      <c r="O26" s="271"/>
      <c r="P26" s="270"/>
      <c r="Q26" s="272"/>
      <c r="R26" s="273"/>
      <c r="S26" s="271"/>
      <c r="T26" s="270"/>
      <c r="U26" s="272"/>
      <c r="V26" s="273"/>
      <c r="W26" s="267"/>
      <c r="X26" s="270"/>
      <c r="Y26" s="272"/>
      <c r="Z26" s="274"/>
      <c r="AA26" s="267"/>
      <c r="AB26" s="270"/>
      <c r="AC26" s="272"/>
      <c r="AD26" s="274"/>
      <c r="AE26" s="269"/>
      <c r="AF26" s="270"/>
      <c r="AG26" s="275"/>
      <c r="AH26" s="274"/>
      <c r="AI26" s="269"/>
      <c r="AJ26" s="270"/>
      <c r="AK26" s="272"/>
      <c r="AL26" s="274"/>
      <c r="AM26" s="267"/>
      <c r="AN26" s="122"/>
      <c r="AO26" s="272"/>
      <c r="AP26" s="276"/>
      <c r="AQ26" s="277"/>
      <c r="AR26" s="278"/>
      <c r="AS26" s="279"/>
    </row>
    <row r="27" spans="1:45" s="182" customFormat="1" ht="33.75" customHeight="1" x14ac:dyDescent="0.3">
      <c r="A27" s="242" t="s">
        <v>176</v>
      </c>
      <c r="B27" s="243" t="s">
        <v>215</v>
      </c>
      <c r="C27" s="244" t="s">
        <v>169</v>
      </c>
      <c r="D27" s="152">
        <v>5</v>
      </c>
      <c r="E27" s="245">
        <f t="shared" ref="E27:E29" si="7">D27*30</f>
        <v>150</v>
      </c>
      <c r="F27" s="246">
        <f>G27+H27+I27</f>
        <v>128</v>
      </c>
      <c r="G27" s="152">
        <v>64</v>
      </c>
      <c r="H27" s="152"/>
      <c r="I27" s="152">
        <v>64</v>
      </c>
      <c r="J27" s="247">
        <f>E27-F27</f>
        <v>22</v>
      </c>
      <c r="K27" s="125"/>
      <c r="L27" s="95"/>
      <c r="M27" s="126"/>
      <c r="N27" s="124"/>
      <c r="O27" s="125">
        <v>2</v>
      </c>
      <c r="P27" s="95"/>
      <c r="Q27" s="126">
        <v>2</v>
      </c>
      <c r="R27" s="124">
        <v>5</v>
      </c>
      <c r="S27" s="125"/>
      <c r="T27" s="95"/>
      <c r="U27" s="126"/>
      <c r="V27" s="124"/>
      <c r="W27" s="96"/>
      <c r="X27" s="95"/>
      <c r="Y27" s="123"/>
      <c r="Z27" s="124"/>
      <c r="AA27" s="125"/>
      <c r="AB27" s="95"/>
      <c r="AC27" s="126"/>
      <c r="AD27" s="124"/>
      <c r="AE27" s="127"/>
      <c r="AF27" s="95"/>
      <c r="AG27" s="126"/>
      <c r="AH27" s="124"/>
      <c r="AI27" s="127"/>
      <c r="AJ27" s="95"/>
      <c r="AK27" s="126"/>
      <c r="AL27" s="124"/>
      <c r="AM27" s="125"/>
      <c r="AN27" s="95"/>
      <c r="AO27" s="126"/>
      <c r="AP27" s="124"/>
      <c r="AQ27" s="154">
        <v>2</v>
      </c>
      <c r="AR27" s="128"/>
      <c r="AS27" s="154"/>
    </row>
    <row r="28" spans="1:45" s="182" customFormat="1" ht="21.75" customHeight="1" x14ac:dyDescent="0.3">
      <c r="A28" s="248" t="s">
        <v>177</v>
      </c>
      <c r="B28" s="249" t="s">
        <v>216</v>
      </c>
      <c r="C28" s="250" t="s">
        <v>174</v>
      </c>
      <c r="D28" s="143">
        <v>5</v>
      </c>
      <c r="E28" s="144">
        <f t="shared" si="7"/>
        <v>150</v>
      </c>
      <c r="F28" s="251">
        <f>G28+H28+I28</f>
        <v>128</v>
      </c>
      <c r="G28" s="143">
        <v>64</v>
      </c>
      <c r="H28" s="143">
        <v>32</v>
      </c>
      <c r="I28" s="143">
        <v>32</v>
      </c>
      <c r="J28" s="252">
        <f>E28-F28</f>
        <v>22</v>
      </c>
      <c r="K28" s="146"/>
      <c r="L28" s="133"/>
      <c r="M28" s="139"/>
      <c r="N28" s="140"/>
      <c r="O28" s="146">
        <v>2</v>
      </c>
      <c r="P28" s="133">
        <v>1</v>
      </c>
      <c r="Q28" s="139">
        <v>1</v>
      </c>
      <c r="R28" s="140">
        <v>5</v>
      </c>
      <c r="S28" s="127"/>
      <c r="T28" s="125"/>
      <c r="U28" s="136"/>
      <c r="V28" s="124"/>
      <c r="W28" s="125"/>
      <c r="X28" s="125"/>
      <c r="Y28" s="137"/>
      <c r="Z28" s="124"/>
      <c r="AA28" s="125"/>
      <c r="AB28" s="125"/>
      <c r="AC28" s="137"/>
      <c r="AD28" s="124"/>
      <c r="AE28" s="138"/>
      <c r="AF28" s="133"/>
      <c r="AG28" s="139"/>
      <c r="AH28" s="140"/>
      <c r="AI28" s="138"/>
      <c r="AJ28" s="133"/>
      <c r="AK28" s="139"/>
      <c r="AL28" s="140"/>
      <c r="AM28" s="125"/>
      <c r="AN28" s="125"/>
      <c r="AO28" s="137"/>
      <c r="AP28" s="124"/>
      <c r="AQ28" s="154">
        <v>2</v>
      </c>
      <c r="AR28" s="141"/>
      <c r="AS28" s="225"/>
    </row>
    <row r="29" spans="1:45" s="182" customFormat="1" ht="26.25" customHeight="1" x14ac:dyDescent="0.3">
      <c r="A29" s="253" t="s">
        <v>178</v>
      </c>
      <c r="B29" s="254" t="s">
        <v>217</v>
      </c>
      <c r="C29" s="255" t="s">
        <v>242</v>
      </c>
      <c r="D29" s="156">
        <v>5</v>
      </c>
      <c r="E29" s="157">
        <f t="shared" si="7"/>
        <v>150</v>
      </c>
      <c r="F29" s="256">
        <f>G29+H29+I29</f>
        <v>129</v>
      </c>
      <c r="G29" s="156">
        <v>64</v>
      </c>
      <c r="H29" s="156">
        <v>65</v>
      </c>
      <c r="I29" s="156"/>
      <c r="J29" s="257">
        <f>E29-F29</f>
        <v>21</v>
      </c>
      <c r="K29" s="158"/>
      <c r="L29" s="159"/>
      <c r="M29" s="163"/>
      <c r="N29" s="164"/>
      <c r="O29" s="162">
        <v>2</v>
      </c>
      <c r="P29" s="159">
        <v>2</v>
      </c>
      <c r="Q29" s="160"/>
      <c r="R29" s="161">
        <v>5</v>
      </c>
      <c r="S29" s="158"/>
      <c r="T29" s="159"/>
      <c r="U29" s="163"/>
      <c r="V29" s="164"/>
      <c r="W29" s="158"/>
      <c r="X29" s="159"/>
      <c r="Y29" s="163"/>
      <c r="Z29" s="164"/>
      <c r="AA29" s="158"/>
      <c r="AB29" s="159"/>
      <c r="AC29" s="163"/>
      <c r="AD29" s="164"/>
      <c r="AE29" s="165"/>
      <c r="AF29" s="159"/>
      <c r="AG29" s="163"/>
      <c r="AH29" s="164"/>
      <c r="AI29" s="165"/>
      <c r="AJ29" s="159"/>
      <c r="AK29" s="163"/>
      <c r="AL29" s="164"/>
      <c r="AM29" s="158"/>
      <c r="AN29" s="159"/>
      <c r="AO29" s="163"/>
      <c r="AP29" s="164"/>
      <c r="AQ29" s="154">
        <v>2</v>
      </c>
      <c r="AR29" s="155"/>
      <c r="AS29" s="258"/>
    </row>
    <row r="30" spans="1:45" s="182" customFormat="1" ht="69.75" customHeight="1" thickBot="1" x14ac:dyDescent="0.35">
      <c r="A30" s="253" t="s">
        <v>178</v>
      </c>
      <c r="B30" s="786" t="s">
        <v>243</v>
      </c>
      <c r="C30" s="431" t="s">
        <v>220</v>
      </c>
      <c r="D30" s="156">
        <v>6</v>
      </c>
      <c r="E30" s="157">
        <f t="shared" ref="E30" si="8">D30*30</f>
        <v>180</v>
      </c>
      <c r="F30" s="256">
        <f>G30+H30+I30</f>
        <v>129</v>
      </c>
      <c r="G30" s="156">
        <v>64</v>
      </c>
      <c r="H30" s="156">
        <v>65</v>
      </c>
      <c r="I30" s="156"/>
      <c r="J30" s="257">
        <f>E30-F30</f>
        <v>51</v>
      </c>
      <c r="K30" s="162"/>
      <c r="L30" s="159"/>
      <c r="M30" s="160"/>
      <c r="N30" s="161"/>
      <c r="O30" s="162">
        <v>2</v>
      </c>
      <c r="P30" s="159">
        <v>3</v>
      </c>
      <c r="Q30" s="160"/>
      <c r="R30" s="161">
        <v>6</v>
      </c>
      <c r="S30" s="158"/>
      <c r="T30" s="159"/>
      <c r="U30" s="163"/>
      <c r="V30" s="164"/>
      <c r="W30" s="158"/>
      <c r="X30" s="159"/>
      <c r="Y30" s="163"/>
      <c r="Z30" s="164"/>
      <c r="AA30" s="158"/>
      <c r="AB30" s="159"/>
      <c r="AC30" s="163"/>
      <c r="AD30" s="164"/>
      <c r="AE30" s="165"/>
      <c r="AF30" s="159"/>
      <c r="AG30" s="163"/>
      <c r="AH30" s="164"/>
      <c r="AI30" s="165"/>
      <c r="AJ30" s="159"/>
      <c r="AK30" s="163"/>
      <c r="AL30" s="164"/>
      <c r="AM30" s="158"/>
      <c r="AN30" s="159"/>
      <c r="AO30" s="163"/>
      <c r="AP30" s="164"/>
      <c r="AQ30" s="177">
        <v>2</v>
      </c>
      <c r="AR30" s="155"/>
      <c r="AS30" s="258"/>
    </row>
    <row r="31" spans="1:45" s="183" customFormat="1" ht="29.25" customHeight="1" thickBot="1" x14ac:dyDescent="0.35">
      <c r="A31" s="180"/>
      <c r="B31" s="202" t="s">
        <v>163</v>
      </c>
      <c r="C31" s="282"/>
      <c r="D31" s="172"/>
      <c r="E31" s="173">
        <f>E32*1</f>
        <v>0</v>
      </c>
      <c r="F31" s="283"/>
      <c r="G31" s="284"/>
      <c r="H31" s="285"/>
      <c r="I31" s="285"/>
      <c r="J31" s="286"/>
      <c r="K31" s="615" t="e">
        <f>SUM(#REF!)</f>
        <v>#REF!</v>
      </c>
      <c r="L31" s="616"/>
      <c r="M31" s="617"/>
      <c r="N31" s="100" t="e">
        <f>SUM(#REF!)</f>
        <v>#REF!</v>
      </c>
      <c r="O31" s="615">
        <f>SUM(O32:Q32)</f>
        <v>0</v>
      </c>
      <c r="P31" s="616"/>
      <c r="Q31" s="617"/>
      <c r="R31" s="181">
        <f>SUM(R32)</f>
        <v>0</v>
      </c>
      <c r="S31" s="718">
        <f>SUM(S32:U32)</f>
        <v>0</v>
      </c>
      <c r="T31" s="719"/>
      <c r="U31" s="720"/>
      <c r="V31" s="173">
        <f>SUM(V32)</f>
        <v>0</v>
      </c>
      <c r="W31" s="718" t="e">
        <f>SUM(#REF!)</f>
        <v>#REF!</v>
      </c>
      <c r="X31" s="719"/>
      <c r="Y31" s="720"/>
      <c r="Z31" s="173" t="e">
        <f>SUM(#REF!)</f>
        <v>#REF!</v>
      </c>
      <c r="AA31" s="718" t="e">
        <f>SUM(#REF!)</f>
        <v>#REF!</v>
      </c>
      <c r="AB31" s="719"/>
      <c r="AC31" s="720"/>
      <c r="AD31" s="173" t="e">
        <f>SUM(#REF!)</f>
        <v>#REF!</v>
      </c>
      <c r="AE31" s="615" t="e">
        <f>SUM(#REF!)</f>
        <v>#REF!</v>
      </c>
      <c r="AF31" s="616"/>
      <c r="AG31" s="617"/>
      <c r="AH31" s="173" t="e">
        <f>SUM(#REF!)</f>
        <v>#REF!</v>
      </c>
      <c r="AI31" s="615" t="e">
        <f>SUM(#REF!)</f>
        <v>#REF!</v>
      </c>
      <c r="AJ31" s="616"/>
      <c r="AK31" s="617"/>
      <c r="AL31" s="173" t="e">
        <f>SUM(#REF!)</f>
        <v>#REF!</v>
      </c>
      <c r="AM31" s="718" t="e">
        <f>SUM(#REF!)</f>
        <v>#REF!</v>
      </c>
      <c r="AN31" s="719"/>
      <c r="AO31" s="720"/>
      <c r="AP31" s="171" t="e">
        <f>SUM(#REF!)</f>
        <v>#REF!</v>
      </c>
      <c r="AQ31" s="287"/>
      <c r="AR31" s="288"/>
      <c r="AS31" s="289"/>
    </row>
    <row r="32" spans="1:45" s="183" customFormat="1" ht="0.75" customHeight="1" thickBot="1" x14ac:dyDescent="0.35">
      <c r="A32" s="184"/>
      <c r="B32" s="280"/>
      <c r="C32" s="281"/>
      <c r="D32" s="555"/>
      <c r="E32" s="536"/>
      <c r="F32" s="539"/>
      <c r="G32" s="540"/>
      <c r="H32" s="544"/>
      <c r="I32" s="540"/>
      <c r="J32" s="537"/>
      <c r="K32" s="548"/>
      <c r="L32" s="549"/>
      <c r="M32" s="550"/>
      <c r="N32" s="554"/>
      <c r="O32" s="551"/>
      <c r="P32" s="544"/>
      <c r="Q32" s="550"/>
      <c r="R32" s="547"/>
      <c r="S32" s="551"/>
      <c r="T32" s="544"/>
      <c r="U32" s="550"/>
      <c r="V32" s="547"/>
      <c r="W32" s="546"/>
      <c r="X32" s="552"/>
      <c r="Y32" s="553"/>
      <c r="Z32" s="538"/>
      <c r="AA32" s="546"/>
      <c r="AB32" s="552"/>
      <c r="AC32" s="553"/>
      <c r="AD32" s="538"/>
      <c r="AE32" s="551"/>
      <c r="AF32" s="544"/>
      <c r="AG32" s="545"/>
      <c r="AH32" s="538"/>
      <c r="AI32" s="551"/>
      <c r="AJ32" s="544"/>
      <c r="AK32" s="545"/>
      <c r="AL32" s="538"/>
      <c r="AM32" s="546"/>
      <c r="AN32" s="552"/>
      <c r="AO32" s="553"/>
      <c r="AP32" s="541"/>
      <c r="AQ32" s="536">
        <v>3</v>
      </c>
      <c r="AR32" s="543"/>
      <c r="AS32" s="542"/>
    </row>
    <row r="33" spans="1:46" s="240" customFormat="1" ht="23.25" customHeight="1" thickBot="1" x14ac:dyDescent="0.35">
      <c r="A33" s="103" t="s">
        <v>115</v>
      </c>
      <c r="B33" s="624" t="s">
        <v>52</v>
      </c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5"/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625"/>
      <c r="AR33" s="625"/>
      <c r="AS33" s="626"/>
    </row>
    <row r="34" spans="1:46" s="182" customFormat="1" ht="19.5" customHeight="1" thickBot="1" x14ac:dyDescent="0.35">
      <c r="A34" s="755" t="s">
        <v>103</v>
      </c>
      <c r="B34" s="756"/>
      <c r="C34" s="282"/>
      <c r="D34" s="173">
        <f>D35+D56</f>
        <v>110</v>
      </c>
      <c r="E34" s="171">
        <f>E35+E56</f>
        <v>3300</v>
      </c>
      <c r="F34" s="171"/>
      <c r="G34" s="179"/>
      <c r="H34" s="171"/>
      <c r="I34" s="179"/>
      <c r="J34" s="171"/>
      <c r="K34" s="718">
        <f>K35+K56</f>
        <v>0</v>
      </c>
      <c r="L34" s="719"/>
      <c r="M34" s="720"/>
      <c r="N34" s="171">
        <f>N35+N56</f>
        <v>0</v>
      </c>
      <c r="O34" s="718">
        <f>O35+O56</f>
        <v>0</v>
      </c>
      <c r="P34" s="719"/>
      <c r="Q34" s="720"/>
      <c r="R34" s="291">
        <f>R35+R56</f>
        <v>0</v>
      </c>
      <c r="S34" s="718">
        <f>S35+S56</f>
        <v>15</v>
      </c>
      <c r="T34" s="719"/>
      <c r="U34" s="720"/>
      <c r="V34" s="171">
        <f>V35+V56</f>
        <v>20</v>
      </c>
      <c r="W34" s="718">
        <f>W35+W56</f>
        <v>16</v>
      </c>
      <c r="X34" s="719"/>
      <c r="Y34" s="720"/>
      <c r="Z34" s="171">
        <f>Z35+Z56</f>
        <v>20</v>
      </c>
      <c r="AA34" s="718">
        <f>AA35+AA56</f>
        <v>18</v>
      </c>
      <c r="AB34" s="719"/>
      <c r="AC34" s="720"/>
      <c r="AD34" s="171">
        <f>AD35+AD56</f>
        <v>20</v>
      </c>
      <c r="AE34" s="718">
        <f>AE35+AE56</f>
        <v>16</v>
      </c>
      <c r="AF34" s="719"/>
      <c r="AG34" s="720"/>
      <c r="AH34" s="171">
        <f>AH35+AH56</f>
        <v>20</v>
      </c>
      <c r="AI34" s="718">
        <f>AI35+AI56</f>
        <v>22</v>
      </c>
      <c r="AJ34" s="719"/>
      <c r="AK34" s="720"/>
      <c r="AL34" s="171">
        <f>AL35+AL56</f>
        <v>30</v>
      </c>
      <c r="AM34" s="718">
        <f>AM35+AM56</f>
        <v>0</v>
      </c>
      <c r="AN34" s="719"/>
      <c r="AO34" s="720"/>
      <c r="AP34" s="171">
        <f>AP35+AP56</f>
        <v>0</v>
      </c>
      <c r="AQ34" s="102"/>
      <c r="AR34" s="169"/>
      <c r="AS34" s="102"/>
    </row>
    <row r="35" spans="1:46" s="183" customFormat="1" ht="50.25" customHeight="1" thickBot="1" x14ac:dyDescent="0.35">
      <c r="A35" s="180"/>
      <c r="B35" s="401" t="s">
        <v>49</v>
      </c>
      <c r="C35" s="282"/>
      <c r="D35" s="178">
        <f>SUM(D37:D55)</f>
        <v>93</v>
      </c>
      <c r="E35" s="178">
        <f>SUM(E37:E55)</f>
        <v>2790</v>
      </c>
      <c r="F35" s="178"/>
      <c r="G35" s="178"/>
      <c r="H35" s="178"/>
      <c r="I35" s="178"/>
      <c r="J35" s="178"/>
      <c r="K35" s="718">
        <f>SUM(K37:M55)</f>
        <v>0</v>
      </c>
      <c r="L35" s="719"/>
      <c r="M35" s="720"/>
      <c r="N35" s="171">
        <f>SUM(N37:N55)</f>
        <v>0</v>
      </c>
      <c r="O35" s="718">
        <f>SUM(O37:Q55)</f>
        <v>0</v>
      </c>
      <c r="P35" s="719"/>
      <c r="Q35" s="720"/>
      <c r="R35" s="291">
        <f>SUM(R37:R55)</f>
        <v>0</v>
      </c>
      <c r="S35" s="718">
        <f>SUM(S37:U55)</f>
        <v>15</v>
      </c>
      <c r="T35" s="719"/>
      <c r="U35" s="720"/>
      <c r="V35" s="171">
        <f>SUM(V37:V55)</f>
        <v>20</v>
      </c>
      <c r="W35" s="718">
        <f>SUM(W37:Y55)</f>
        <v>10</v>
      </c>
      <c r="X35" s="719"/>
      <c r="Y35" s="720"/>
      <c r="Z35" s="171">
        <f>SUM(Z37:Z55)</f>
        <v>12</v>
      </c>
      <c r="AA35" s="718">
        <f>SUM(AA37:AC55)</f>
        <v>18</v>
      </c>
      <c r="AB35" s="719"/>
      <c r="AC35" s="720"/>
      <c r="AD35" s="171">
        <f>SUM(AD37:AD55)</f>
        <v>20</v>
      </c>
      <c r="AE35" s="718">
        <f>SUM(AE37:AG55)</f>
        <v>13</v>
      </c>
      <c r="AF35" s="719"/>
      <c r="AG35" s="720"/>
      <c r="AH35" s="171">
        <f>SUM(AH37:AH55)</f>
        <v>16</v>
      </c>
      <c r="AI35" s="718">
        <f>SUM(AI37:AK55)</f>
        <v>19</v>
      </c>
      <c r="AJ35" s="719"/>
      <c r="AK35" s="720"/>
      <c r="AL35" s="171">
        <f>SUM(AL37:AL55)</f>
        <v>25</v>
      </c>
      <c r="AM35" s="718">
        <f>SUM(AM37:AO55)</f>
        <v>0</v>
      </c>
      <c r="AN35" s="719"/>
      <c r="AO35" s="720"/>
      <c r="AP35" s="171">
        <f>SUM(AP37:AP55)</f>
        <v>0</v>
      </c>
      <c r="AQ35" s="168"/>
      <c r="AR35" s="98"/>
      <c r="AS35" s="102"/>
    </row>
    <row r="36" spans="1:46" s="110" customFormat="1" ht="37.5" customHeight="1" x14ac:dyDescent="0.3">
      <c r="A36" s="454"/>
      <c r="B36" s="784" t="s">
        <v>255</v>
      </c>
      <c r="C36" s="422" t="s">
        <v>220</v>
      </c>
      <c r="D36" s="478">
        <v>4</v>
      </c>
      <c r="E36" s="456">
        <f>D36*30</f>
        <v>120</v>
      </c>
      <c r="F36" s="455">
        <f>G36+H36+I36</f>
        <v>48</v>
      </c>
      <c r="G36" s="479"/>
      <c r="H36" s="479"/>
      <c r="I36" s="479">
        <v>48</v>
      </c>
      <c r="J36" s="455">
        <f>E36-F36</f>
        <v>72</v>
      </c>
      <c r="K36" s="480"/>
      <c r="L36" s="445"/>
      <c r="N36" s="481"/>
      <c r="O36" s="433"/>
      <c r="P36" s="433"/>
      <c r="Q36" s="433">
        <v>3</v>
      </c>
      <c r="R36" s="481">
        <v>4</v>
      </c>
      <c r="S36" s="482"/>
      <c r="T36" s="482"/>
      <c r="U36" s="449"/>
      <c r="V36" s="483"/>
      <c r="W36" s="433"/>
      <c r="X36" s="433"/>
      <c r="Y36" s="433"/>
      <c r="Z36" s="484"/>
      <c r="AA36" s="440"/>
      <c r="AB36" s="440"/>
      <c r="AC36" s="468"/>
      <c r="AD36" s="485"/>
      <c r="AE36" s="470"/>
      <c r="AF36" s="440"/>
      <c r="AG36" s="468"/>
      <c r="AH36" s="485"/>
      <c r="AI36" s="470"/>
      <c r="AJ36" s="440"/>
      <c r="AK36" s="468"/>
      <c r="AL36" s="485"/>
      <c r="AM36" s="486"/>
      <c r="AN36" s="440"/>
      <c r="AO36" s="468"/>
      <c r="AP36" s="485"/>
      <c r="AQ36" s="474">
        <v>2</v>
      </c>
      <c r="AR36" s="487"/>
      <c r="AS36" s="488"/>
      <c r="AT36" s="488"/>
    </row>
    <row r="37" spans="1:46" s="183" customFormat="1" ht="51" customHeight="1" x14ac:dyDescent="0.3">
      <c r="A37" s="129" t="s">
        <v>121</v>
      </c>
      <c r="B37" s="778" t="s">
        <v>249</v>
      </c>
      <c r="C37" s="422" t="s">
        <v>220</v>
      </c>
      <c r="D37" s="128">
        <v>5</v>
      </c>
      <c r="E37" s="152">
        <f>D37*30</f>
        <v>150</v>
      </c>
      <c r="F37" s="152">
        <f>G37+H37+I37</f>
        <v>48</v>
      </c>
      <c r="G37" s="245">
        <v>32</v>
      </c>
      <c r="H37" s="152">
        <v>16</v>
      </c>
      <c r="I37" s="245"/>
      <c r="J37" s="152">
        <f>E37-F37</f>
        <v>102</v>
      </c>
      <c r="K37" s="387"/>
      <c r="L37" s="388"/>
      <c r="M37" s="389"/>
      <c r="N37" s="131"/>
      <c r="O37" s="298"/>
      <c r="P37" s="388"/>
      <c r="Q37" s="295"/>
      <c r="R37" s="390"/>
      <c r="S37" s="293">
        <v>2</v>
      </c>
      <c r="T37" s="388">
        <v>1</v>
      </c>
      <c r="U37" s="295"/>
      <c r="V37" s="391">
        <v>5</v>
      </c>
      <c r="W37" s="293"/>
      <c r="X37" s="388"/>
      <c r="Y37" s="295"/>
      <c r="Z37" s="391"/>
      <c r="AA37" s="293"/>
      <c r="AB37" s="388"/>
      <c r="AC37" s="295"/>
      <c r="AD37" s="391"/>
      <c r="AE37" s="387"/>
      <c r="AF37" s="388"/>
      <c r="AG37" s="299"/>
      <c r="AH37" s="391"/>
      <c r="AI37" s="387"/>
      <c r="AJ37" s="388"/>
      <c r="AK37" s="295"/>
      <c r="AL37" s="391"/>
      <c r="AM37" s="293"/>
      <c r="AN37" s="294"/>
      <c r="AO37" s="295"/>
      <c r="AP37" s="296"/>
      <c r="AQ37" s="154">
        <v>3</v>
      </c>
      <c r="AR37" s="128"/>
      <c r="AS37" s="152"/>
    </row>
    <row r="38" spans="1:46" s="183" customFormat="1" ht="51" customHeight="1" x14ac:dyDescent="0.3">
      <c r="A38" s="419" t="s">
        <v>137</v>
      </c>
      <c r="B38" s="777" t="s">
        <v>224</v>
      </c>
      <c r="C38" s="185"/>
      <c r="D38" s="392">
        <v>5</v>
      </c>
      <c r="E38" s="143">
        <f t="shared" ref="E38" si="9">D38*30</f>
        <v>150</v>
      </c>
      <c r="F38" s="143">
        <f t="shared" ref="F38" si="10">G38+H38+I38</f>
        <v>64</v>
      </c>
      <c r="G38" s="144">
        <v>32</v>
      </c>
      <c r="H38" s="143">
        <v>32</v>
      </c>
      <c r="I38" s="144"/>
      <c r="J38" s="143">
        <f t="shared" ref="J38" si="11">E38-F38</f>
        <v>86</v>
      </c>
      <c r="K38" s="269"/>
      <c r="L38" s="270"/>
      <c r="M38" s="268"/>
      <c r="N38" s="135"/>
      <c r="O38" s="271"/>
      <c r="P38" s="270"/>
      <c r="Q38" s="272"/>
      <c r="R38" s="273"/>
      <c r="S38" s="267">
        <v>2</v>
      </c>
      <c r="T38" s="270">
        <v>2</v>
      </c>
      <c r="U38" s="272"/>
      <c r="V38" s="274">
        <v>5</v>
      </c>
      <c r="W38" s="267"/>
      <c r="X38" s="270"/>
      <c r="Y38" s="272"/>
      <c r="Z38" s="274"/>
      <c r="AA38" s="267"/>
      <c r="AB38" s="270"/>
      <c r="AC38" s="272"/>
      <c r="AD38" s="274"/>
      <c r="AE38" s="269"/>
      <c r="AF38" s="270"/>
      <c r="AG38" s="275"/>
      <c r="AH38" s="274"/>
      <c r="AI38" s="269"/>
      <c r="AJ38" s="270"/>
      <c r="AK38" s="275"/>
      <c r="AL38" s="274"/>
      <c r="AM38" s="267"/>
      <c r="AN38" s="122"/>
      <c r="AO38" s="272"/>
      <c r="AP38" s="276"/>
      <c r="AQ38" s="154">
        <v>3</v>
      </c>
      <c r="AR38" s="147"/>
      <c r="AS38" s="143"/>
    </row>
    <row r="39" spans="1:46" s="183" customFormat="1" ht="27" customHeight="1" x14ac:dyDescent="0.3">
      <c r="A39" s="419" t="s">
        <v>138</v>
      </c>
      <c r="B39" s="782" t="s">
        <v>225</v>
      </c>
      <c r="C39" s="185"/>
      <c r="D39" s="266">
        <v>5</v>
      </c>
      <c r="E39" s="143">
        <f t="shared" ref="E39" si="12">D39*30</f>
        <v>150</v>
      </c>
      <c r="F39" s="143">
        <f t="shared" ref="F39" si="13">G39+H39+I39</f>
        <v>64</v>
      </c>
      <c r="G39" s="144">
        <v>32</v>
      </c>
      <c r="H39" s="143">
        <v>32</v>
      </c>
      <c r="I39" s="144"/>
      <c r="J39" s="143">
        <f t="shared" ref="J39" si="14">E39-F39</f>
        <v>86</v>
      </c>
      <c r="K39" s="269"/>
      <c r="L39" s="270"/>
      <c r="M39" s="268"/>
      <c r="N39" s="135"/>
      <c r="O39" s="271"/>
      <c r="P39" s="270"/>
      <c r="Q39" s="272"/>
      <c r="R39" s="273"/>
      <c r="S39" s="267">
        <v>2</v>
      </c>
      <c r="T39" s="270">
        <v>2</v>
      </c>
      <c r="U39" s="272"/>
      <c r="V39" s="274">
        <v>5</v>
      </c>
      <c r="W39" s="267"/>
      <c r="X39" s="270"/>
      <c r="Y39" s="272"/>
      <c r="Z39" s="274"/>
      <c r="AA39" s="267"/>
      <c r="AB39" s="270"/>
      <c r="AC39" s="272"/>
      <c r="AD39" s="274"/>
      <c r="AE39" s="269"/>
      <c r="AF39" s="270"/>
      <c r="AG39" s="275"/>
      <c r="AH39" s="274"/>
      <c r="AI39" s="269"/>
      <c r="AJ39" s="270"/>
      <c r="AK39" s="272"/>
      <c r="AL39" s="274"/>
      <c r="AM39" s="267"/>
      <c r="AN39" s="122"/>
      <c r="AO39" s="272"/>
      <c r="AP39" s="276"/>
      <c r="AQ39" s="154">
        <v>3</v>
      </c>
      <c r="AR39" s="147"/>
      <c r="AS39" s="143"/>
    </row>
    <row r="40" spans="1:46" s="183" customFormat="1" ht="51" customHeight="1" x14ac:dyDescent="0.3">
      <c r="A40" s="419" t="s">
        <v>139</v>
      </c>
      <c r="B40" s="785" t="s">
        <v>226</v>
      </c>
      <c r="C40" s="185"/>
      <c r="D40" s="266">
        <v>5</v>
      </c>
      <c r="E40" s="143">
        <f t="shared" ref="E40:E55" si="15">D40*30</f>
        <v>150</v>
      </c>
      <c r="F40" s="143">
        <f t="shared" ref="F40:F55" si="16">G40+H40+I40</f>
        <v>64</v>
      </c>
      <c r="G40" s="144">
        <v>32</v>
      </c>
      <c r="H40" s="143">
        <v>32</v>
      </c>
      <c r="I40" s="144"/>
      <c r="J40" s="143">
        <f t="shared" ref="J40:J55" si="17">E40-F40</f>
        <v>86</v>
      </c>
      <c r="K40" s="269"/>
      <c r="L40" s="270"/>
      <c r="M40" s="268"/>
      <c r="N40" s="135"/>
      <c r="O40" s="271"/>
      <c r="P40" s="270"/>
      <c r="Q40" s="272"/>
      <c r="R40" s="273"/>
      <c r="S40" s="267">
        <v>2</v>
      </c>
      <c r="T40" s="270">
        <v>2</v>
      </c>
      <c r="U40" s="272"/>
      <c r="V40" s="274">
        <v>5</v>
      </c>
      <c r="W40" s="267"/>
      <c r="X40" s="270"/>
      <c r="Y40" s="272"/>
      <c r="Z40" s="274"/>
      <c r="AA40" s="267"/>
      <c r="AB40" s="270"/>
      <c r="AC40" s="272"/>
      <c r="AD40" s="274"/>
      <c r="AE40" s="269"/>
      <c r="AF40" s="270"/>
      <c r="AG40" s="275"/>
      <c r="AH40" s="274"/>
      <c r="AI40" s="269"/>
      <c r="AJ40" s="270"/>
      <c r="AK40" s="272"/>
      <c r="AL40" s="274"/>
      <c r="AM40" s="267"/>
      <c r="AN40" s="122"/>
      <c r="AO40" s="272"/>
      <c r="AP40" s="276"/>
      <c r="AQ40" s="154">
        <v>3</v>
      </c>
      <c r="AR40" s="147"/>
      <c r="AS40" s="143"/>
    </row>
    <row r="41" spans="1:46" s="183" customFormat="1" ht="51" customHeight="1" x14ac:dyDescent="0.3">
      <c r="A41" s="419" t="s">
        <v>140</v>
      </c>
      <c r="B41" s="782" t="s">
        <v>250</v>
      </c>
      <c r="C41" s="422" t="s">
        <v>220</v>
      </c>
      <c r="D41" s="266">
        <v>4</v>
      </c>
      <c r="E41" s="143">
        <f t="shared" si="15"/>
        <v>120</v>
      </c>
      <c r="F41" s="143">
        <f t="shared" si="16"/>
        <v>48</v>
      </c>
      <c r="G41" s="144">
        <v>16</v>
      </c>
      <c r="H41" s="143">
        <v>32</v>
      </c>
      <c r="I41" s="144"/>
      <c r="J41" s="143">
        <f t="shared" si="17"/>
        <v>72</v>
      </c>
      <c r="K41" s="269"/>
      <c r="L41" s="270"/>
      <c r="M41" s="268"/>
      <c r="N41" s="135"/>
      <c r="O41" s="271"/>
      <c r="P41" s="270"/>
      <c r="Q41" s="272"/>
      <c r="R41" s="273"/>
      <c r="S41" s="267"/>
      <c r="T41" s="270"/>
      <c r="U41" s="272"/>
      <c r="V41" s="274"/>
      <c r="W41" s="267">
        <v>1</v>
      </c>
      <c r="X41" s="270">
        <v>2</v>
      </c>
      <c r="Y41" s="272"/>
      <c r="Z41" s="274">
        <v>4</v>
      </c>
      <c r="AA41" s="267"/>
      <c r="AB41" s="270"/>
      <c r="AC41" s="272"/>
      <c r="AD41" s="274"/>
      <c r="AE41" s="269"/>
      <c r="AF41" s="270"/>
      <c r="AG41" s="275"/>
      <c r="AH41" s="274"/>
      <c r="AI41" s="269"/>
      <c r="AJ41" s="270"/>
      <c r="AK41" s="272"/>
      <c r="AL41" s="274"/>
      <c r="AM41" s="267"/>
      <c r="AN41" s="122"/>
      <c r="AO41" s="272"/>
      <c r="AP41" s="276"/>
      <c r="AQ41" s="154">
        <v>4</v>
      </c>
      <c r="AR41" s="147"/>
      <c r="AS41" s="143"/>
    </row>
    <row r="42" spans="1:46" s="183" customFormat="1" ht="33" customHeight="1" x14ac:dyDescent="0.3">
      <c r="A42" s="419" t="s">
        <v>141</v>
      </c>
      <c r="B42" s="778" t="s">
        <v>244</v>
      </c>
      <c r="C42" s="426" t="s">
        <v>220</v>
      </c>
      <c r="D42" s="266">
        <v>4</v>
      </c>
      <c r="E42" s="143">
        <f t="shared" si="15"/>
        <v>120</v>
      </c>
      <c r="F42" s="143">
        <f t="shared" si="16"/>
        <v>48</v>
      </c>
      <c r="G42" s="144">
        <v>16</v>
      </c>
      <c r="H42" s="143">
        <v>32</v>
      </c>
      <c r="I42" s="144"/>
      <c r="J42" s="143">
        <f t="shared" si="17"/>
        <v>72</v>
      </c>
      <c r="K42" s="269"/>
      <c r="L42" s="270"/>
      <c r="M42" s="268"/>
      <c r="N42" s="135"/>
      <c r="O42" s="271"/>
      <c r="P42" s="270"/>
      <c r="Q42" s="272"/>
      <c r="R42" s="273"/>
      <c r="S42" s="267"/>
      <c r="T42" s="270"/>
      <c r="U42" s="272"/>
      <c r="V42" s="274"/>
      <c r="W42" s="267">
        <v>1</v>
      </c>
      <c r="X42" s="270">
        <v>2</v>
      </c>
      <c r="Y42" s="272"/>
      <c r="Z42" s="274">
        <v>4</v>
      </c>
      <c r="AA42" s="267"/>
      <c r="AB42" s="270"/>
      <c r="AC42" s="272"/>
      <c r="AD42" s="274"/>
      <c r="AE42" s="269"/>
      <c r="AF42" s="270"/>
      <c r="AG42" s="275"/>
      <c r="AH42" s="274"/>
      <c r="AI42" s="269"/>
      <c r="AJ42" s="270"/>
      <c r="AK42" s="272"/>
      <c r="AL42" s="274"/>
      <c r="AM42" s="267"/>
      <c r="AN42" s="122"/>
      <c r="AO42" s="272"/>
      <c r="AP42" s="276"/>
      <c r="AQ42" s="154">
        <v>4</v>
      </c>
      <c r="AR42" s="147"/>
      <c r="AS42" s="143"/>
    </row>
    <row r="43" spans="1:46" s="183" customFormat="1" ht="51" customHeight="1" x14ac:dyDescent="0.3">
      <c r="A43" s="419" t="s">
        <v>142</v>
      </c>
      <c r="B43" s="786" t="s">
        <v>240</v>
      </c>
      <c r="C43" s="426" t="s">
        <v>220</v>
      </c>
      <c r="D43" s="266">
        <v>4</v>
      </c>
      <c r="E43" s="143">
        <f t="shared" si="15"/>
        <v>120</v>
      </c>
      <c r="F43" s="143">
        <f t="shared" si="16"/>
        <v>64</v>
      </c>
      <c r="G43" s="144">
        <v>32</v>
      </c>
      <c r="H43" s="143">
        <v>16</v>
      </c>
      <c r="I43" s="144">
        <v>16</v>
      </c>
      <c r="J43" s="143">
        <f t="shared" si="17"/>
        <v>56</v>
      </c>
      <c r="K43" s="269"/>
      <c r="L43" s="270"/>
      <c r="M43" s="268"/>
      <c r="N43" s="135"/>
      <c r="O43" s="271"/>
      <c r="P43" s="270"/>
      <c r="Q43" s="272"/>
      <c r="R43" s="273"/>
      <c r="S43" s="267"/>
      <c r="T43" s="270"/>
      <c r="U43" s="272"/>
      <c r="V43" s="274"/>
      <c r="W43" s="267">
        <v>2</v>
      </c>
      <c r="X43" s="270">
        <v>1</v>
      </c>
      <c r="Y43" s="272">
        <v>1</v>
      </c>
      <c r="Z43" s="274">
        <v>4</v>
      </c>
      <c r="AA43" s="267"/>
      <c r="AB43" s="270"/>
      <c r="AC43" s="272"/>
      <c r="AD43" s="274"/>
      <c r="AE43" s="269"/>
      <c r="AF43" s="270"/>
      <c r="AG43" s="275"/>
      <c r="AH43" s="274"/>
      <c r="AI43" s="269"/>
      <c r="AJ43" s="270"/>
      <c r="AK43" s="272"/>
      <c r="AL43" s="274"/>
      <c r="AM43" s="267"/>
      <c r="AN43" s="122"/>
      <c r="AO43" s="272"/>
      <c r="AP43" s="276"/>
      <c r="AQ43" s="154">
        <v>4</v>
      </c>
      <c r="AR43" s="147"/>
      <c r="AS43" s="143"/>
    </row>
    <row r="44" spans="1:46" s="183" customFormat="1" ht="51" customHeight="1" x14ac:dyDescent="0.3">
      <c r="A44" s="419" t="s">
        <v>143</v>
      </c>
      <c r="B44" s="787" t="s">
        <v>229</v>
      </c>
      <c r="C44" s="185"/>
      <c r="D44" s="147">
        <v>5</v>
      </c>
      <c r="E44" s="143">
        <f t="shared" si="15"/>
        <v>150</v>
      </c>
      <c r="F44" s="143">
        <f t="shared" si="16"/>
        <v>80</v>
      </c>
      <c r="G44" s="144">
        <v>32</v>
      </c>
      <c r="H44" s="143">
        <v>32</v>
      </c>
      <c r="I44" s="144">
        <v>16</v>
      </c>
      <c r="J44" s="143">
        <f t="shared" si="17"/>
        <v>70</v>
      </c>
      <c r="K44" s="269"/>
      <c r="L44" s="270"/>
      <c r="M44" s="268"/>
      <c r="N44" s="135"/>
      <c r="O44" s="271"/>
      <c r="P44" s="270"/>
      <c r="Q44" s="272"/>
      <c r="R44" s="273"/>
      <c r="S44" s="267"/>
      <c r="T44" s="270"/>
      <c r="U44" s="272"/>
      <c r="V44" s="274"/>
      <c r="W44" s="267"/>
      <c r="X44" s="270"/>
      <c r="Y44" s="272"/>
      <c r="Z44" s="274"/>
      <c r="AA44" s="267">
        <v>2</v>
      </c>
      <c r="AB44" s="270">
        <v>2</v>
      </c>
      <c r="AC44" s="272">
        <v>1</v>
      </c>
      <c r="AD44" s="274">
        <v>5</v>
      </c>
      <c r="AE44" s="269"/>
      <c r="AF44" s="270"/>
      <c r="AG44" s="275"/>
      <c r="AH44" s="274"/>
      <c r="AI44" s="269"/>
      <c r="AJ44" s="270"/>
      <c r="AK44" s="272"/>
      <c r="AL44" s="274"/>
      <c r="AM44" s="267"/>
      <c r="AN44" s="122"/>
      <c r="AO44" s="272"/>
      <c r="AP44" s="276"/>
      <c r="AQ44" s="154">
        <v>5</v>
      </c>
      <c r="AR44" s="147"/>
      <c r="AS44" s="143"/>
    </row>
    <row r="45" spans="1:46" s="183" customFormat="1" ht="66" customHeight="1" x14ac:dyDescent="0.3">
      <c r="A45" s="419" t="s">
        <v>144</v>
      </c>
      <c r="B45" s="788" t="s">
        <v>230</v>
      </c>
      <c r="C45" s="185"/>
      <c r="D45" s="392">
        <v>5</v>
      </c>
      <c r="E45" s="143">
        <f t="shared" si="15"/>
        <v>150</v>
      </c>
      <c r="F45" s="143">
        <f t="shared" si="16"/>
        <v>64</v>
      </c>
      <c r="G45" s="144">
        <v>32</v>
      </c>
      <c r="H45" s="143">
        <v>16</v>
      </c>
      <c r="I45" s="144">
        <v>16</v>
      </c>
      <c r="J45" s="143">
        <f t="shared" si="17"/>
        <v>86</v>
      </c>
      <c r="K45" s="269"/>
      <c r="L45" s="270"/>
      <c r="M45" s="268"/>
      <c r="N45" s="135"/>
      <c r="O45" s="271"/>
      <c r="P45" s="270"/>
      <c r="Q45" s="272"/>
      <c r="R45" s="273"/>
      <c r="S45" s="267"/>
      <c r="T45" s="270"/>
      <c r="U45" s="272"/>
      <c r="V45" s="274"/>
      <c r="W45" s="267"/>
      <c r="X45" s="270"/>
      <c r="Y45" s="272"/>
      <c r="Z45" s="274"/>
      <c r="AA45" s="267">
        <v>2</v>
      </c>
      <c r="AB45" s="270">
        <v>1</v>
      </c>
      <c r="AC45" s="272">
        <v>1</v>
      </c>
      <c r="AD45" s="274">
        <v>5</v>
      </c>
      <c r="AE45" s="269"/>
      <c r="AF45" s="270"/>
      <c r="AG45" s="275"/>
      <c r="AH45" s="274"/>
      <c r="AI45" s="269"/>
      <c r="AJ45" s="270"/>
      <c r="AK45" s="272"/>
      <c r="AL45" s="274"/>
      <c r="AM45" s="267"/>
      <c r="AN45" s="122"/>
      <c r="AO45" s="272"/>
      <c r="AP45" s="276"/>
      <c r="AQ45" s="154">
        <v>5</v>
      </c>
      <c r="AR45" s="147"/>
      <c r="AS45" s="143"/>
    </row>
    <row r="46" spans="1:46" s="183" customFormat="1" ht="51" customHeight="1" x14ac:dyDescent="0.3">
      <c r="A46" s="419" t="s">
        <v>145</v>
      </c>
      <c r="B46" s="778" t="s">
        <v>231</v>
      </c>
      <c r="C46" s="185"/>
      <c r="D46" s="392">
        <v>4</v>
      </c>
      <c r="E46" s="143">
        <f t="shared" ref="E46" si="18">D46*30</f>
        <v>120</v>
      </c>
      <c r="F46" s="143">
        <f t="shared" ref="F46" si="19">G46+H46+I46</f>
        <v>64</v>
      </c>
      <c r="G46" s="144">
        <v>32</v>
      </c>
      <c r="H46" s="143">
        <v>32</v>
      </c>
      <c r="I46" s="144"/>
      <c r="J46" s="143">
        <f t="shared" ref="J46" si="20">E46-F46</f>
        <v>56</v>
      </c>
      <c r="K46" s="269"/>
      <c r="L46" s="270"/>
      <c r="M46" s="268"/>
      <c r="N46" s="135"/>
      <c r="O46" s="271"/>
      <c r="P46" s="270"/>
      <c r="Q46" s="272"/>
      <c r="R46" s="273"/>
      <c r="S46" s="267"/>
      <c r="T46" s="270"/>
      <c r="U46" s="272"/>
      <c r="V46" s="274"/>
      <c r="W46" s="267"/>
      <c r="X46" s="270"/>
      <c r="Y46" s="272"/>
      <c r="Z46" s="274"/>
      <c r="AA46" s="267">
        <v>2</v>
      </c>
      <c r="AB46" s="270">
        <v>2</v>
      </c>
      <c r="AC46" s="272"/>
      <c r="AD46" s="274">
        <v>4</v>
      </c>
      <c r="AE46" s="269"/>
      <c r="AF46" s="270"/>
      <c r="AG46" s="275"/>
      <c r="AH46" s="274"/>
      <c r="AI46" s="269"/>
      <c r="AJ46" s="270"/>
      <c r="AK46" s="272"/>
      <c r="AL46" s="274"/>
      <c r="AM46" s="267"/>
      <c r="AN46" s="122"/>
      <c r="AO46" s="272"/>
      <c r="AP46" s="276"/>
      <c r="AQ46" s="154">
        <v>5</v>
      </c>
      <c r="AR46" s="147"/>
      <c r="AS46" s="143"/>
    </row>
    <row r="47" spans="1:46" s="110" customFormat="1" ht="38.25" customHeight="1" x14ac:dyDescent="0.3">
      <c r="A47" s="443" t="s">
        <v>184</v>
      </c>
      <c r="B47" s="789" t="s">
        <v>254</v>
      </c>
      <c r="C47" s="444" t="s">
        <v>220</v>
      </c>
      <c r="D47" s="445">
        <v>6</v>
      </c>
      <c r="E47" s="446">
        <f>D47*30</f>
        <v>180</v>
      </c>
      <c r="F47" s="446">
        <f>G47+H47+I47</f>
        <v>80</v>
      </c>
      <c r="G47" s="445">
        <v>48</v>
      </c>
      <c r="H47" s="445">
        <v>16</v>
      </c>
      <c r="I47" s="445">
        <v>16</v>
      </c>
      <c r="J47" s="446">
        <f>E47-F47</f>
        <v>100</v>
      </c>
      <c r="K47" s="445"/>
      <c r="L47" s="445"/>
      <c r="M47" s="445"/>
      <c r="N47" s="447"/>
      <c r="O47" s="445"/>
      <c r="P47" s="445"/>
      <c r="Q47" s="445"/>
      <c r="R47" s="447"/>
      <c r="S47" s="445"/>
      <c r="T47" s="445"/>
      <c r="U47" s="445"/>
      <c r="V47" s="447"/>
      <c r="W47" s="445"/>
      <c r="X47" s="445"/>
      <c r="Y47" s="445"/>
      <c r="Z47" s="447"/>
      <c r="AA47" s="448">
        <v>3</v>
      </c>
      <c r="AB47" s="445">
        <v>1</v>
      </c>
      <c r="AC47" s="449">
        <v>1</v>
      </c>
      <c r="AD47" s="450">
        <v>6</v>
      </c>
      <c r="AE47" s="451"/>
      <c r="AF47" s="451"/>
      <c r="AG47" s="451"/>
      <c r="AH47" s="452"/>
      <c r="AI47" s="451"/>
      <c r="AJ47" s="451"/>
      <c r="AK47" s="453"/>
      <c r="AL47" s="452"/>
      <c r="AM47" s="453"/>
      <c r="AN47" s="453"/>
      <c r="AO47" s="453"/>
      <c r="AP47" s="453"/>
      <c r="AQ47" s="451">
        <v>5</v>
      </c>
      <c r="AR47" s="451"/>
      <c r="AS47" s="451">
        <v>5</v>
      </c>
      <c r="AT47" s="451"/>
    </row>
    <row r="48" spans="1:46" s="183" customFormat="1" ht="51" customHeight="1" x14ac:dyDescent="0.3">
      <c r="A48" s="419" t="s">
        <v>146</v>
      </c>
      <c r="B48" s="787" t="s">
        <v>232</v>
      </c>
      <c r="C48" s="185"/>
      <c r="D48" s="392">
        <v>5</v>
      </c>
      <c r="E48" s="143">
        <f t="shared" si="15"/>
        <v>150</v>
      </c>
      <c r="F48" s="143">
        <f t="shared" si="16"/>
        <v>64</v>
      </c>
      <c r="G48" s="144">
        <v>32</v>
      </c>
      <c r="H48" s="143">
        <v>32</v>
      </c>
      <c r="I48" s="144"/>
      <c r="J48" s="143">
        <f t="shared" si="17"/>
        <v>86</v>
      </c>
      <c r="K48" s="269"/>
      <c r="L48" s="270"/>
      <c r="M48" s="268"/>
      <c r="N48" s="135"/>
      <c r="O48" s="271"/>
      <c r="P48" s="270"/>
      <c r="Q48" s="272"/>
      <c r="R48" s="273"/>
      <c r="S48" s="267"/>
      <c r="T48" s="270"/>
      <c r="U48" s="272"/>
      <c r="V48" s="274"/>
      <c r="W48" s="267"/>
      <c r="X48" s="270"/>
      <c r="Y48" s="272"/>
      <c r="Z48" s="274"/>
      <c r="AA48" s="267"/>
      <c r="AB48" s="270"/>
      <c r="AC48" s="272"/>
      <c r="AD48" s="274"/>
      <c r="AE48" s="269">
        <v>2</v>
      </c>
      <c r="AF48" s="270">
        <v>2</v>
      </c>
      <c r="AG48" s="275"/>
      <c r="AH48" s="274">
        <v>5</v>
      </c>
      <c r="AI48" s="269"/>
      <c r="AJ48" s="270"/>
      <c r="AK48" s="275"/>
      <c r="AL48" s="274"/>
      <c r="AM48" s="267"/>
      <c r="AN48" s="122"/>
      <c r="AO48" s="272"/>
      <c r="AP48" s="276"/>
      <c r="AQ48" s="154">
        <v>6</v>
      </c>
      <c r="AR48" s="147"/>
      <c r="AS48" s="143"/>
    </row>
    <row r="49" spans="1:46" s="183" customFormat="1" ht="51" customHeight="1" x14ac:dyDescent="0.3">
      <c r="A49" s="419" t="s">
        <v>147</v>
      </c>
      <c r="B49" s="779" t="s">
        <v>233</v>
      </c>
      <c r="C49" s="422" t="s">
        <v>220</v>
      </c>
      <c r="D49" s="392">
        <v>5</v>
      </c>
      <c r="E49" s="143">
        <f t="shared" si="15"/>
        <v>150</v>
      </c>
      <c r="F49" s="143">
        <f t="shared" si="16"/>
        <v>64</v>
      </c>
      <c r="G49" s="144">
        <v>32</v>
      </c>
      <c r="H49" s="143">
        <v>16</v>
      </c>
      <c r="I49" s="144">
        <v>16</v>
      </c>
      <c r="J49" s="143">
        <f t="shared" si="17"/>
        <v>86</v>
      </c>
      <c r="K49" s="269"/>
      <c r="L49" s="270"/>
      <c r="M49" s="268"/>
      <c r="N49" s="135"/>
      <c r="O49" s="271"/>
      <c r="P49" s="270"/>
      <c r="Q49" s="272"/>
      <c r="R49" s="273"/>
      <c r="S49" s="267"/>
      <c r="T49" s="270"/>
      <c r="U49" s="272"/>
      <c r="V49" s="274"/>
      <c r="W49" s="267"/>
      <c r="X49" s="270"/>
      <c r="Y49" s="272"/>
      <c r="Z49" s="274"/>
      <c r="AA49" s="267"/>
      <c r="AB49" s="270"/>
      <c r="AC49" s="272"/>
      <c r="AD49" s="274"/>
      <c r="AE49" s="269">
        <v>2</v>
      </c>
      <c r="AF49" s="270">
        <v>1</v>
      </c>
      <c r="AG49" s="275">
        <v>1</v>
      </c>
      <c r="AH49" s="274">
        <v>5</v>
      </c>
      <c r="AI49" s="269"/>
      <c r="AJ49" s="270"/>
      <c r="AK49" s="272"/>
      <c r="AL49" s="274"/>
      <c r="AM49" s="267"/>
      <c r="AN49" s="122"/>
      <c r="AO49" s="272"/>
      <c r="AP49" s="276"/>
      <c r="AQ49" s="154">
        <v>6</v>
      </c>
      <c r="AR49" s="147"/>
      <c r="AS49" s="143"/>
    </row>
    <row r="50" spans="1:46" s="110" customFormat="1" ht="41.25" customHeight="1" x14ac:dyDescent="0.3">
      <c r="A50" s="436" t="s">
        <v>252</v>
      </c>
      <c r="B50" s="780" t="s">
        <v>253</v>
      </c>
      <c r="C50" s="426" t="s">
        <v>220</v>
      </c>
      <c r="D50" s="437">
        <v>6</v>
      </c>
      <c r="E50" s="437">
        <f>D50*30</f>
        <v>180</v>
      </c>
      <c r="F50" s="437">
        <f>G50+H50+I50</f>
        <v>80</v>
      </c>
      <c r="G50" s="437">
        <v>32</v>
      </c>
      <c r="H50" s="437">
        <v>48</v>
      </c>
      <c r="I50" s="437"/>
      <c r="J50" s="437">
        <f>E50-F50</f>
        <v>100</v>
      </c>
      <c r="K50" s="438"/>
      <c r="L50" s="438"/>
      <c r="M50" s="438"/>
      <c r="N50" s="439"/>
      <c r="O50" s="438"/>
      <c r="P50" s="438"/>
      <c r="Q50" s="438"/>
      <c r="R50" s="439"/>
      <c r="S50" s="438"/>
      <c r="T50" s="438"/>
      <c r="U50" s="438"/>
      <c r="V50" s="439"/>
      <c r="W50" s="438"/>
      <c r="X50" s="438"/>
      <c r="Y50" s="438"/>
      <c r="Z50" s="439"/>
      <c r="AA50" s="440"/>
      <c r="AB50" s="441"/>
      <c r="AC50" s="440"/>
      <c r="AD50" s="442"/>
      <c r="AE50" s="441">
        <v>2</v>
      </c>
      <c r="AF50" s="441">
        <v>3</v>
      </c>
      <c r="AG50" s="441"/>
      <c r="AH50" s="442">
        <v>6</v>
      </c>
      <c r="AI50" s="441"/>
      <c r="AJ50" s="441"/>
      <c r="AK50" s="440"/>
      <c r="AL50" s="442"/>
      <c r="AM50" s="440"/>
      <c r="AN50" s="440"/>
      <c r="AO50" s="440"/>
      <c r="AP50" s="440"/>
      <c r="AQ50" s="441">
        <v>6</v>
      </c>
      <c r="AR50" s="441"/>
      <c r="AS50" s="441">
        <v>6</v>
      </c>
      <c r="AT50" s="441"/>
    </row>
    <row r="51" spans="1:46" s="183" customFormat="1" ht="51" customHeight="1" x14ac:dyDescent="0.3">
      <c r="A51" s="419" t="s">
        <v>148</v>
      </c>
      <c r="B51" s="781" t="s">
        <v>238</v>
      </c>
      <c r="C51" s="425" t="s">
        <v>220</v>
      </c>
      <c r="D51" s="392">
        <v>5</v>
      </c>
      <c r="E51" s="143">
        <f t="shared" si="15"/>
        <v>150</v>
      </c>
      <c r="F51" s="143">
        <f t="shared" si="16"/>
        <v>64</v>
      </c>
      <c r="G51" s="144">
        <v>32</v>
      </c>
      <c r="H51" s="143">
        <v>32</v>
      </c>
      <c r="I51" s="144"/>
      <c r="J51" s="143">
        <f t="shared" si="17"/>
        <v>86</v>
      </c>
      <c r="K51" s="269"/>
      <c r="L51" s="270"/>
      <c r="M51" s="268"/>
      <c r="N51" s="135"/>
      <c r="O51" s="271"/>
      <c r="P51" s="270"/>
      <c r="Q51" s="272"/>
      <c r="R51" s="273"/>
      <c r="S51" s="267"/>
      <c r="T51" s="270"/>
      <c r="U51" s="272"/>
      <c r="V51" s="274"/>
      <c r="W51" s="267"/>
      <c r="X51" s="270"/>
      <c r="Y51" s="272"/>
      <c r="Z51" s="274"/>
      <c r="AA51" s="267"/>
      <c r="AB51" s="270"/>
      <c r="AC51" s="272"/>
      <c r="AD51" s="274"/>
      <c r="AE51" s="269"/>
      <c r="AF51" s="270"/>
      <c r="AG51" s="275"/>
      <c r="AH51" s="274"/>
      <c r="AI51" s="269">
        <v>2</v>
      </c>
      <c r="AJ51" s="270">
        <v>2</v>
      </c>
      <c r="AK51" s="272"/>
      <c r="AL51" s="274">
        <v>5</v>
      </c>
      <c r="AM51" s="267"/>
      <c r="AN51" s="122"/>
      <c r="AO51" s="272"/>
      <c r="AP51" s="276"/>
      <c r="AQ51" s="154">
        <v>7</v>
      </c>
      <c r="AR51" s="147"/>
      <c r="AS51" s="143"/>
    </row>
    <row r="52" spans="1:46" s="183" customFormat="1" ht="30" customHeight="1" x14ac:dyDescent="0.3">
      <c r="A52" s="419"/>
      <c r="B52" s="433" t="s">
        <v>247</v>
      </c>
      <c r="C52" s="434" t="s">
        <v>220</v>
      </c>
      <c r="D52" s="392">
        <v>5</v>
      </c>
      <c r="E52" s="143">
        <f t="shared" ref="E52" si="21">D52*30</f>
        <v>150</v>
      </c>
      <c r="F52" s="143">
        <f t="shared" ref="F52" si="22">G52+H52+I52</f>
        <v>64</v>
      </c>
      <c r="G52" s="144">
        <v>32</v>
      </c>
      <c r="H52" s="143">
        <v>32</v>
      </c>
      <c r="I52" s="144"/>
      <c r="J52" s="143">
        <f t="shared" ref="J52" si="23">E52-F52</f>
        <v>86</v>
      </c>
      <c r="K52" s="269"/>
      <c r="L52" s="270"/>
      <c r="M52" s="268"/>
      <c r="N52" s="135"/>
      <c r="O52" s="271"/>
      <c r="P52" s="270"/>
      <c r="Q52" s="272"/>
      <c r="R52" s="273"/>
      <c r="S52" s="267"/>
      <c r="T52" s="270"/>
      <c r="U52" s="272"/>
      <c r="V52" s="274"/>
      <c r="W52" s="267"/>
      <c r="X52" s="270"/>
      <c r="Y52" s="272"/>
      <c r="Z52" s="274"/>
      <c r="AA52" s="267"/>
      <c r="AB52" s="270"/>
      <c r="AC52" s="272"/>
      <c r="AD52" s="274"/>
      <c r="AE52" s="269"/>
      <c r="AF52" s="270"/>
      <c r="AG52" s="275"/>
      <c r="AH52" s="274"/>
      <c r="AI52" s="269">
        <v>2</v>
      </c>
      <c r="AJ52" s="270">
        <v>2</v>
      </c>
      <c r="AK52" s="272"/>
      <c r="AL52" s="274">
        <v>5</v>
      </c>
      <c r="AM52" s="267"/>
      <c r="AN52" s="122"/>
      <c r="AO52" s="272"/>
      <c r="AP52" s="276"/>
      <c r="AQ52" s="421">
        <v>7</v>
      </c>
      <c r="AR52" s="147"/>
      <c r="AS52" s="143"/>
    </row>
    <row r="53" spans="1:46" s="183" customFormat="1" ht="33" customHeight="1" x14ac:dyDescent="0.3">
      <c r="A53" s="432"/>
      <c r="B53" s="433" t="s">
        <v>248</v>
      </c>
      <c r="C53" s="434" t="s">
        <v>220</v>
      </c>
      <c r="D53" s="392">
        <v>5</v>
      </c>
      <c r="E53" s="143">
        <f t="shared" ref="E53" si="24">D53*30</f>
        <v>150</v>
      </c>
      <c r="F53" s="143">
        <f t="shared" ref="F53" si="25">G53+H53+I53</f>
        <v>64</v>
      </c>
      <c r="G53" s="144">
        <v>32</v>
      </c>
      <c r="H53" s="143">
        <v>32</v>
      </c>
      <c r="I53" s="144"/>
      <c r="J53" s="143">
        <f t="shared" ref="J53" si="26">E53-F53</f>
        <v>86</v>
      </c>
      <c r="K53" s="269"/>
      <c r="L53" s="270"/>
      <c r="M53" s="268"/>
      <c r="N53" s="135"/>
      <c r="O53" s="271"/>
      <c r="P53" s="270"/>
      <c r="Q53" s="272"/>
      <c r="R53" s="273"/>
      <c r="S53" s="267"/>
      <c r="T53" s="270"/>
      <c r="U53" s="272"/>
      <c r="V53" s="274"/>
      <c r="W53" s="267"/>
      <c r="X53" s="270"/>
      <c r="Y53" s="272"/>
      <c r="Z53" s="274"/>
      <c r="AA53" s="267"/>
      <c r="AB53" s="270"/>
      <c r="AC53" s="272"/>
      <c r="AD53" s="274"/>
      <c r="AE53" s="269"/>
      <c r="AF53" s="270"/>
      <c r="AG53" s="275"/>
      <c r="AH53" s="274"/>
      <c r="AI53" s="269">
        <v>2</v>
      </c>
      <c r="AJ53" s="270">
        <v>2</v>
      </c>
      <c r="AK53" s="272"/>
      <c r="AL53" s="274">
        <v>5</v>
      </c>
      <c r="AM53" s="267"/>
      <c r="AN53" s="122"/>
      <c r="AO53" s="272"/>
      <c r="AP53" s="276"/>
      <c r="AQ53" s="421">
        <v>7</v>
      </c>
      <c r="AR53" s="147"/>
      <c r="AS53" s="143"/>
    </row>
    <row r="54" spans="1:46" s="183" customFormat="1" ht="61.5" customHeight="1" x14ac:dyDescent="0.3">
      <c r="A54" s="419"/>
      <c r="B54" s="782" t="s">
        <v>246</v>
      </c>
      <c r="C54" s="422" t="s">
        <v>220</v>
      </c>
      <c r="D54" s="392">
        <v>5</v>
      </c>
      <c r="E54" s="143">
        <f t="shared" ref="E54" si="27">D54*30</f>
        <v>150</v>
      </c>
      <c r="F54" s="143">
        <f t="shared" ref="F54" si="28">G54+H54+I54</f>
        <v>48</v>
      </c>
      <c r="G54" s="144">
        <v>16</v>
      </c>
      <c r="H54" s="143">
        <v>32</v>
      </c>
      <c r="I54" s="144"/>
      <c r="J54" s="143">
        <f t="shared" ref="J54" si="29">E54-F54</f>
        <v>102</v>
      </c>
      <c r="K54" s="269"/>
      <c r="L54" s="270"/>
      <c r="M54" s="268"/>
      <c r="N54" s="135"/>
      <c r="O54" s="271"/>
      <c r="P54" s="270"/>
      <c r="Q54" s="272"/>
      <c r="R54" s="273"/>
      <c r="S54" s="267"/>
      <c r="T54" s="270"/>
      <c r="U54" s="272"/>
      <c r="V54" s="274"/>
      <c r="W54" s="267"/>
      <c r="X54" s="270"/>
      <c r="Y54" s="272"/>
      <c r="Z54" s="274"/>
      <c r="AA54" s="267"/>
      <c r="AB54" s="270"/>
      <c r="AC54" s="272"/>
      <c r="AD54" s="274"/>
      <c r="AE54" s="269"/>
      <c r="AF54" s="270"/>
      <c r="AG54" s="275"/>
      <c r="AH54" s="274"/>
      <c r="AI54" s="269">
        <v>1</v>
      </c>
      <c r="AJ54" s="270">
        <v>2</v>
      </c>
      <c r="AK54" s="272"/>
      <c r="AL54" s="274">
        <v>5</v>
      </c>
      <c r="AM54" s="267"/>
      <c r="AN54" s="122"/>
      <c r="AO54" s="272"/>
      <c r="AP54" s="276"/>
      <c r="AQ54" s="421">
        <v>7</v>
      </c>
      <c r="AR54" s="147"/>
      <c r="AS54" s="143"/>
    </row>
    <row r="55" spans="1:46" s="183" customFormat="1" ht="60" customHeight="1" thickBot="1" x14ac:dyDescent="0.35">
      <c r="A55" s="419" t="s">
        <v>149</v>
      </c>
      <c r="B55" s="783" t="s">
        <v>239</v>
      </c>
      <c r="C55" s="422" t="s">
        <v>220</v>
      </c>
      <c r="D55" s="392">
        <v>5</v>
      </c>
      <c r="E55" s="143">
        <f t="shared" si="15"/>
        <v>150</v>
      </c>
      <c r="F55" s="143">
        <f t="shared" si="16"/>
        <v>64</v>
      </c>
      <c r="G55" s="144">
        <v>32</v>
      </c>
      <c r="H55" s="143">
        <v>32</v>
      </c>
      <c r="I55" s="144"/>
      <c r="J55" s="143">
        <f t="shared" si="17"/>
        <v>86</v>
      </c>
      <c r="K55" s="269"/>
      <c r="L55" s="270"/>
      <c r="M55" s="268"/>
      <c r="N55" s="135"/>
      <c r="O55" s="271"/>
      <c r="P55" s="270"/>
      <c r="Q55" s="272"/>
      <c r="R55" s="273"/>
      <c r="S55" s="267"/>
      <c r="T55" s="270"/>
      <c r="U55" s="272"/>
      <c r="V55" s="274"/>
      <c r="W55" s="267"/>
      <c r="X55" s="270"/>
      <c r="Y55" s="272"/>
      <c r="Z55" s="274"/>
      <c r="AA55" s="267"/>
      <c r="AB55" s="270"/>
      <c r="AC55" s="272"/>
      <c r="AD55" s="274"/>
      <c r="AE55" s="269"/>
      <c r="AF55" s="270"/>
      <c r="AG55" s="275"/>
      <c r="AH55" s="274"/>
      <c r="AI55" s="269">
        <v>2</v>
      </c>
      <c r="AJ55" s="270">
        <v>2</v>
      </c>
      <c r="AK55" s="272"/>
      <c r="AL55" s="274">
        <v>5</v>
      </c>
      <c r="AM55" s="267"/>
      <c r="AN55" s="122"/>
      <c r="AO55" s="272"/>
      <c r="AP55" s="276"/>
      <c r="AQ55" s="148">
        <v>7</v>
      </c>
      <c r="AR55" s="147"/>
      <c r="AS55" s="143"/>
    </row>
    <row r="56" spans="1:46" s="400" customFormat="1" ht="52.5" customHeight="1" thickBot="1" x14ac:dyDescent="0.35">
      <c r="A56" s="406"/>
      <c r="B56" s="202" t="s">
        <v>163</v>
      </c>
      <c r="C56" s="393"/>
      <c r="D56" s="394">
        <f>SUM(D57:D64)</f>
        <v>17</v>
      </c>
      <c r="E56" s="395">
        <f>SUM(E57:E64)</f>
        <v>510</v>
      </c>
      <c r="F56" s="395"/>
      <c r="G56" s="396"/>
      <c r="H56" s="395"/>
      <c r="I56" s="396"/>
      <c r="J56" s="395"/>
      <c r="K56" s="752">
        <f>SUM(K57:M64)</f>
        <v>0</v>
      </c>
      <c r="L56" s="753"/>
      <c r="M56" s="754"/>
      <c r="N56" s="397">
        <f>SUM(N57:N64)</f>
        <v>0</v>
      </c>
      <c r="O56" s="752">
        <f>SUM(O57:Q64)</f>
        <v>0</v>
      </c>
      <c r="P56" s="753"/>
      <c r="Q56" s="754"/>
      <c r="R56" s="398">
        <f>SUM(R57:R64)</f>
        <v>0</v>
      </c>
      <c r="S56" s="745">
        <f>SUM(S57:U64)</f>
        <v>0</v>
      </c>
      <c r="T56" s="746"/>
      <c r="U56" s="747"/>
      <c r="V56" s="399">
        <f>SUM(V57:V64)</f>
        <v>0</v>
      </c>
      <c r="W56" s="745">
        <f>SUM(W57:Y64)</f>
        <v>6</v>
      </c>
      <c r="X56" s="746"/>
      <c r="Y56" s="747"/>
      <c r="Z56" s="399">
        <f>SUM(Z57:Z64)</f>
        <v>8</v>
      </c>
      <c r="AA56" s="745">
        <f>SUM(AA57:AC64)</f>
        <v>0</v>
      </c>
      <c r="AB56" s="746"/>
      <c r="AC56" s="747"/>
      <c r="AD56" s="399">
        <f>SUM(AD57:AD64)</f>
        <v>0</v>
      </c>
      <c r="AE56" s="752">
        <f>SUM(AE57:AG64)</f>
        <v>3</v>
      </c>
      <c r="AF56" s="753"/>
      <c r="AG56" s="754"/>
      <c r="AH56" s="399">
        <f>SUM(AH57:AH64)</f>
        <v>4</v>
      </c>
      <c r="AI56" s="752">
        <f>SUM(AI57:AK64)</f>
        <v>3</v>
      </c>
      <c r="AJ56" s="753"/>
      <c r="AK56" s="754"/>
      <c r="AL56" s="399">
        <f>SUM(AL57:AL64)</f>
        <v>5</v>
      </c>
      <c r="AM56" s="745">
        <f>SUM(AM57:AO64)</f>
        <v>0</v>
      </c>
      <c r="AN56" s="746"/>
      <c r="AO56" s="747"/>
      <c r="AP56" s="395">
        <f>SUM(AP57:AP64)</f>
        <v>0</v>
      </c>
      <c r="AQ56" s="399"/>
      <c r="AR56" s="394"/>
      <c r="AS56" s="395"/>
    </row>
    <row r="57" spans="1:46" s="183" customFormat="1" ht="58.5" customHeight="1" x14ac:dyDescent="0.3">
      <c r="A57" s="419" t="s">
        <v>133</v>
      </c>
      <c r="B57" s="777" t="s">
        <v>236</v>
      </c>
      <c r="C57" s="422" t="s">
        <v>220</v>
      </c>
      <c r="D57" s="712">
        <v>4</v>
      </c>
      <c r="E57" s="713">
        <f t="shared" ref="E57" si="30">D57*30</f>
        <v>120</v>
      </c>
      <c r="F57" s="713">
        <f t="shared" ref="F57" si="31">G57+H57+I57</f>
        <v>48</v>
      </c>
      <c r="G57" s="714">
        <v>16</v>
      </c>
      <c r="H57" s="713">
        <v>32</v>
      </c>
      <c r="I57" s="714"/>
      <c r="J57" s="713">
        <f t="shared" ref="J57" si="32">E57-F57</f>
        <v>72</v>
      </c>
      <c r="K57" s="696"/>
      <c r="L57" s="683"/>
      <c r="M57" s="685"/>
      <c r="N57" s="716"/>
      <c r="O57" s="696"/>
      <c r="P57" s="683"/>
      <c r="Q57" s="685"/>
      <c r="R57" s="700"/>
      <c r="S57" s="689"/>
      <c r="T57" s="683"/>
      <c r="U57" s="685"/>
      <c r="V57" s="702"/>
      <c r="W57" s="689">
        <v>1</v>
      </c>
      <c r="X57" s="683">
        <v>2</v>
      </c>
      <c r="Y57" s="685"/>
      <c r="Z57" s="702">
        <v>4</v>
      </c>
      <c r="AA57" s="689"/>
      <c r="AB57" s="683"/>
      <c r="AC57" s="685"/>
      <c r="AD57" s="687"/>
      <c r="AE57" s="696"/>
      <c r="AF57" s="683"/>
      <c r="AG57" s="698"/>
      <c r="AH57" s="687"/>
      <c r="AI57" s="696"/>
      <c r="AJ57" s="683"/>
      <c r="AK57" s="685"/>
      <c r="AL57" s="687"/>
      <c r="AM57" s="689"/>
      <c r="AN57" s="691"/>
      <c r="AO57" s="685"/>
      <c r="AP57" s="693"/>
      <c r="AQ57" s="695">
        <v>4</v>
      </c>
      <c r="AR57" s="695"/>
      <c r="AS57" s="682"/>
    </row>
    <row r="58" spans="1:46" s="183" customFormat="1" ht="51" customHeight="1" x14ac:dyDescent="0.3">
      <c r="A58" s="419" t="s">
        <v>134</v>
      </c>
      <c r="B58" s="777" t="s">
        <v>237</v>
      </c>
      <c r="C58" s="422" t="s">
        <v>220</v>
      </c>
      <c r="D58" s="679"/>
      <c r="E58" s="681"/>
      <c r="F58" s="681"/>
      <c r="G58" s="760"/>
      <c r="H58" s="681"/>
      <c r="I58" s="760"/>
      <c r="J58" s="681"/>
      <c r="K58" s="697"/>
      <c r="L58" s="684"/>
      <c r="M58" s="686"/>
      <c r="N58" s="717"/>
      <c r="O58" s="697"/>
      <c r="P58" s="684"/>
      <c r="Q58" s="686"/>
      <c r="R58" s="701"/>
      <c r="S58" s="690"/>
      <c r="T58" s="684"/>
      <c r="U58" s="686"/>
      <c r="V58" s="703"/>
      <c r="W58" s="690"/>
      <c r="X58" s="684"/>
      <c r="Y58" s="686"/>
      <c r="Z58" s="703"/>
      <c r="AA58" s="690"/>
      <c r="AB58" s="684"/>
      <c r="AC58" s="686"/>
      <c r="AD58" s="688"/>
      <c r="AE58" s="697"/>
      <c r="AF58" s="684"/>
      <c r="AG58" s="699"/>
      <c r="AH58" s="688"/>
      <c r="AI58" s="697"/>
      <c r="AJ58" s="684"/>
      <c r="AK58" s="686"/>
      <c r="AL58" s="688"/>
      <c r="AM58" s="690"/>
      <c r="AN58" s="692"/>
      <c r="AO58" s="686"/>
      <c r="AP58" s="694"/>
      <c r="AQ58" s="679"/>
      <c r="AR58" s="679"/>
      <c r="AS58" s="681"/>
    </row>
    <row r="59" spans="1:46" s="183" customFormat="1" ht="55.5" customHeight="1" x14ac:dyDescent="0.3">
      <c r="A59" s="419" t="s">
        <v>135</v>
      </c>
      <c r="B59" s="777" t="s">
        <v>234</v>
      </c>
      <c r="C59" s="422" t="s">
        <v>220</v>
      </c>
      <c r="D59" s="712">
        <v>4</v>
      </c>
      <c r="E59" s="713">
        <f t="shared" ref="E59" si="33">D59*30</f>
        <v>120</v>
      </c>
      <c r="F59" s="713">
        <f t="shared" ref="F59" si="34">G59+H59+I59</f>
        <v>48</v>
      </c>
      <c r="G59" s="714">
        <v>16</v>
      </c>
      <c r="H59" s="713">
        <v>32</v>
      </c>
      <c r="I59" s="714"/>
      <c r="J59" s="713">
        <f t="shared" ref="J59" si="35">E59-F59</f>
        <v>72</v>
      </c>
      <c r="K59" s="696"/>
      <c r="L59" s="683"/>
      <c r="M59" s="685"/>
      <c r="N59" s="716"/>
      <c r="O59" s="696"/>
      <c r="P59" s="683"/>
      <c r="Q59" s="685"/>
      <c r="R59" s="700"/>
      <c r="S59" s="689"/>
      <c r="T59" s="683"/>
      <c r="U59" s="685"/>
      <c r="V59" s="702"/>
      <c r="W59" s="689">
        <v>1</v>
      </c>
      <c r="X59" s="683">
        <v>2</v>
      </c>
      <c r="Y59" s="685"/>
      <c r="Z59" s="702">
        <v>4</v>
      </c>
      <c r="AA59" s="689"/>
      <c r="AB59" s="683"/>
      <c r="AC59" s="685"/>
      <c r="AD59" s="687"/>
      <c r="AE59" s="696"/>
      <c r="AF59" s="683"/>
      <c r="AG59" s="698"/>
      <c r="AH59" s="687"/>
      <c r="AI59" s="696"/>
      <c r="AJ59" s="683"/>
      <c r="AK59" s="685"/>
      <c r="AL59" s="687"/>
      <c r="AM59" s="689"/>
      <c r="AN59" s="691"/>
      <c r="AO59" s="685"/>
      <c r="AP59" s="693"/>
      <c r="AQ59" s="695">
        <v>4</v>
      </c>
      <c r="AR59" s="695"/>
      <c r="AS59" s="682"/>
    </row>
    <row r="60" spans="1:46" s="183" customFormat="1" ht="48.75" customHeight="1" x14ac:dyDescent="0.3">
      <c r="A60" s="419" t="s">
        <v>136</v>
      </c>
      <c r="B60" s="777" t="s">
        <v>235</v>
      </c>
      <c r="C60" s="422" t="s">
        <v>220</v>
      </c>
      <c r="D60" s="695"/>
      <c r="E60" s="682"/>
      <c r="F60" s="682"/>
      <c r="G60" s="715"/>
      <c r="H60" s="682"/>
      <c r="I60" s="715"/>
      <c r="J60" s="682"/>
      <c r="K60" s="697"/>
      <c r="L60" s="684"/>
      <c r="M60" s="686"/>
      <c r="N60" s="717"/>
      <c r="O60" s="697"/>
      <c r="P60" s="684"/>
      <c r="Q60" s="686"/>
      <c r="R60" s="701"/>
      <c r="S60" s="690"/>
      <c r="T60" s="684"/>
      <c r="U60" s="686"/>
      <c r="V60" s="703"/>
      <c r="W60" s="690"/>
      <c r="X60" s="684"/>
      <c r="Y60" s="686"/>
      <c r="Z60" s="703"/>
      <c r="AA60" s="690"/>
      <c r="AB60" s="684"/>
      <c r="AC60" s="686"/>
      <c r="AD60" s="688"/>
      <c r="AE60" s="697"/>
      <c r="AF60" s="684"/>
      <c r="AG60" s="699"/>
      <c r="AH60" s="688"/>
      <c r="AI60" s="697"/>
      <c r="AJ60" s="684"/>
      <c r="AK60" s="686"/>
      <c r="AL60" s="688"/>
      <c r="AM60" s="690"/>
      <c r="AN60" s="692"/>
      <c r="AO60" s="686"/>
      <c r="AP60" s="694"/>
      <c r="AQ60" s="679"/>
      <c r="AR60" s="679"/>
      <c r="AS60" s="681"/>
    </row>
    <row r="61" spans="1:46" s="183" customFormat="1" ht="46.5" customHeight="1" x14ac:dyDescent="0.3">
      <c r="A61" s="419" t="s">
        <v>186</v>
      </c>
      <c r="B61" s="777" t="s">
        <v>222</v>
      </c>
      <c r="C61" s="422" t="s">
        <v>220</v>
      </c>
      <c r="D61" s="712">
        <v>4</v>
      </c>
      <c r="E61" s="713">
        <f t="shared" ref="E61" si="36">D61*30</f>
        <v>120</v>
      </c>
      <c r="F61" s="713">
        <f t="shared" ref="F61" si="37">G61+H61+I61</f>
        <v>48</v>
      </c>
      <c r="G61" s="714">
        <v>16</v>
      </c>
      <c r="H61" s="713">
        <v>32</v>
      </c>
      <c r="I61" s="714"/>
      <c r="J61" s="713">
        <f t="shared" ref="J61" si="38">E61-F61</f>
        <v>72</v>
      </c>
      <c r="K61" s="696"/>
      <c r="L61" s="683"/>
      <c r="M61" s="685"/>
      <c r="N61" s="716"/>
      <c r="O61" s="696"/>
      <c r="P61" s="683"/>
      <c r="Q61" s="685"/>
      <c r="R61" s="700"/>
      <c r="S61" s="689"/>
      <c r="T61" s="683"/>
      <c r="U61" s="685"/>
      <c r="V61" s="702"/>
      <c r="W61" s="689"/>
      <c r="X61" s="683"/>
      <c r="Y61" s="685"/>
      <c r="Z61" s="702"/>
      <c r="AA61" s="689"/>
      <c r="AB61" s="683"/>
      <c r="AC61" s="685"/>
      <c r="AD61" s="687"/>
      <c r="AE61" s="696">
        <v>1</v>
      </c>
      <c r="AF61" s="683">
        <v>2</v>
      </c>
      <c r="AG61" s="698"/>
      <c r="AH61" s="687">
        <v>4</v>
      </c>
      <c r="AI61" s="696"/>
      <c r="AJ61" s="683"/>
      <c r="AK61" s="685"/>
      <c r="AL61" s="687"/>
      <c r="AM61" s="689"/>
      <c r="AN61" s="691"/>
      <c r="AO61" s="685"/>
      <c r="AP61" s="693"/>
      <c r="AQ61" s="695">
        <v>6</v>
      </c>
      <c r="AR61" s="695"/>
      <c r="AS61" s="682"/>
    </row>
    <row r="62" spans="1:46" s="183" customFormat="1" ht="32.25" customHeight="1" x14ac:dyDescent="0.3">
      <c r="A62" s="419" t="s">
        <v>187</v>
      </c>
      <c r="B62" s="777" t="s">
        <v>223</v>
      </c>
      <c r="C62" s="422" t="s">
        <v>220</v>
      </c>
      <c r="D62" s="695"/>
      <c r="E62" s="682"/>
      <c r="F62" s="682"/>
      <c r="G62" s="715"/>
      <c r="H62" s="682"/>
      <c r="I62" s="715"/>
      <c r="J62" s="682"/>
      <c r="K62" s="697"/>
      <c r="L62" s="684"/>
      <c r="M62" s="686"/>
      <c r="N62" s="717"/>
      <c r="O62" s="697"/>
      <c r="P62" s="684"/>
      <c r="Q62" s="686"/>
      <c r="R62" s="701"/>
      <c r="S62" s="690"/>
      <c r="T62" s="684"/>
      <c r="U62" s="686"/>
      <c r="V62" s="703"/>
      <c r="W62" s="690"/>
      <c r="X62" s="684"/>
      <c r="Y62" s="686"/>
      <c r="Z62" s="703"/>
      <c r="AA62" s="690"/>
      <c r="AB62" s="684"/>
      <c r="AC62" s="686"/>
      <c r="AD62" s="688"/>
      <c r="AE62" s="697"/>
      <c r="AF62" s="684"/>
      <c r="AG62" s="699"/>
      <c r="AH62" s="688"/>
      <c r="AI62" s="697"/>
      <c r="AJ62" s="684"/>
      <c r="AK62" s="686"/>
      <c r="AL62" s="688"/>
      <c r="AM62" s="690"/>
      <c r="AN62" s="692"/>
      <c r="AO62" s="686"/>
      <c r="AP62" s="694"/>
      <c r="AQ62" s="679"/>
      <c r="AR62" s="679"/>
      <c r="AS62" s="681"/>
    </row>
    <row r="63" spans="1:46" s="183" customFormat="1" ht="49.5" customHeight="1" x14ac:dyDescent="0.3">
      <c r="A63" s="419" t="s">
        <v>194</v>
      </c>
      <c r="B63" s="777" t="s">
        <v>219</v>
      </c>
      <c r="C63" s="422" t="s">
        <v>220</v>
      </c>
      <c r="D63" s="712">
        <v>5</v>
      </c>
      <c r="E63" s="713">
        <f t="shared" ref="E63" si="39">D63*30</f>
        <v>150</v>
      </c>
      <c r="F63" s="713">
        <f t="shared" ref="F63" si="40">G63+H63+I63</f>
        <v>48</v>
      </c>
      <c r="G63" s="713">
        <v>16</v>
      </c>
      <c r="H63" s="713">
        <v>32</v>
      </c>
      <c r="I63" s="713"/>
      <c r="J63" s="713">
        <f t="shared" ref="J63" si="41">E63-F63</f>
        <v>102</v>
      </c>
      <c r="K63" s="733"/>
      <c r="L63" s="735"/>
      <c r="M63" s="729"/>
      <c r="N63" s="739"/>
      <c r="O63" s="733"/>
      <c r="P63" s="735"/>
      <c r="Q63" s="729"/>
      <c r="R63" s="741"/>
      <c r="S63" s="725"/>
      <c r="T63" s="735"/>
      <c r="U63" s="729"/>
      <c r="V63" s="743"/>
      <c r="W63" s="725"/>
      <c r="X63" s="735"/>
      <c r="Y63" s="729"/>
      <c r="Z63" s="743"/>
      <c r="AA63" s="725"/>
      <c r="AB63" s="735"/>
      <c r="AC63" s="729"/>
      <c r="AD63" s="723"/>
      <c r="AE63" s="733"/>
      <c r="AF63" s="735"/>
      <c r="AG63" s="737"/>
      <c r="AH63" s="723"/>
      <c r="AI63" s="733">
        <v>1</v>
      </c>
      <c r="AJ63" s="735">
        <v>2</v>
      </c>
      <c r="AK63" s="729"/>
      <c r="AL63" s="723">
        <v>5</v>
      </c>
      <c r="AM63" s="725"/>
      <c r="AN63" s="727"/>
      <c r="AO63" s="729"/>
      <c r="AP63" s="731"/>
      <c r="AQ63" s="712">
        <v>7</v>
      </c>
      <c r="AR63" s="712"/>
      <c r="AS63" s="713"/>
    </row>
    <row r="64" spans="1:46" s="183" customFormat="1" ht="56.25" customHeight="1" thickBot="1" x14ac:dyDescent="0.35">
      <c r="A64" s="423" t="s">
        <v>195</v>
      </c>
      <c r="B64" s="778" t="s">
        <v>221</v>
      </c>
      <c r="C64" s="424" t="s">
        <v>220</v>
      </c>
      <c r="D64" s="721"/>
      <c r="E64" s="722"/>
      <c r="F64" s="722"/>
      <c r="G64" s="722"/>
      <c r="H64" s="722"/>
      <c r="I64" s="722"/>
      <c r="J64" s="722"/>
      <c r="K64" s="734"/>
      <c r="L64" s="736"/>
      <c r="M64" s="730"/>
      <c r="N64" s="740"/>
      <c r="O64" s="734"/>
      <c r="P64" s="736"/>
      <c r="Q64" s="730"/>
      <c r="R64" s="742"/>
      <c r="S64" s="726"/>
      <c r="T64" s="736"/>
      <c r="U64" s="730"/>
      <c r="V64" s="744"/>
      <c r="W64" s="726"/>
      <c r="X64" s="736"/>
      <c r="Y64" s="730"/>
      <c r="Z64" s="744"/>
      <c r="AA64" s="726"/>
      <c r="AB64" s="736"/>
      <c r="AC64" s="730"/>
      <c r="AD64" s="724"/>
      <c r="AE64" s="734"/>
      <c r="AF64" s="736"/>
      <c r="AG64" s="738"/>
      <c r="AH64" s="724"/>
      <c r="AI64" s="734"/>
      <c r="AJ64" s="736"/>
      <c r="AK64" s="730"/>
      <c r="AL64" s="724"/>
      <c r="AM64" s="726"/>
      <c r="AN64" s="728"/>
      <c r="AO64" s="730"/>
      <c r="AP64" s="732"/>
      <c r="AQ64" s="721"/>
      <c r="AR64" s="721"/>
      <c r="AS64" s="722"/>
    </row>
    <row r="65" spans="1:45" ht="42.75" customHeight="1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</row>
    <row r="66" spans="1:45" ht="20.25" customHeight="1" x14ac:dyDescent="0.2">
      <c r="A66" s="586" t="s">
        <v>199</v>
      </c>
      <c r="B66" s="586"/>
      <c r="C66" s="586"/>
      <c r="D66" s="586" t="s">
        <v>154</v>
      </c>
      <c r="E66" s="586"/>
      <c r="F66" s="586"/>
      <c r="G66" s="586"/>
      <c r="H66" s="586"/>
      <c r="I66" s="586"/>
      <c r="J66" s="586"/>
      <c r="K66" s="586"/>
      <c r="L66" s="586"/>
      <c r="M66" s="92"/>
      <c r="N66" s="92"/>
      <c r="O66" s="92"/>
      <c r="P66" s="92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</row>
    <row r="67" spans="1:45" s="4" customFormat="1" ht="18.75" customHeight="1" x14ac:dyDescent="0.3">
      <c r="A67" s="587" t="s">
        <v>200</v>
      </c>
      <c r="B67" s="587"/>
      <c r="C67" s="587"/>
      <c r="D67" s="74" t="s">
        <v>201</v>
      </c>
      <c r="E67" s="74"/>
      <c r="F67" s="75"/>
      <c r="G67" s="75"/>
      <c r="I67" s="75"/>
      <c r="K67" s="75"/>
      <c r="L67" s="75"/>
      <c r="M67" s="63"/>
      <c r="O67" s="76"/>
      <c r="P67" s="74"/>
      <c r="Q67" s="89"/>
      <c r="R67" s="74" t="s">
        <v>211</v>
      </c>
      <c r="S67" s="74"/>
      <c r="T67" s="74"/>
      <c r="U67" s="76"/>
      <c r="V67" s="74"/>
      <c r="W67" s="85"/>
      <c r="X67" s="85"/>
      <c r="Y67" s="74"/>
      <c r="Z67" s="85"/>
      <c r="AA67" s="85"/>
      <c r="AB67" s="85"/>
      <c r="AC67" s="85"/>
      <c r="AD67" s="85"/>
      <c r="AE67" s="86"/>
      <c r="AF67" s="86"/>
      <c r="AG67" s="87"/>
      <c r="AH67" s="87"/>
      <c r="AI67" s="87"/>
      <c r="AJ67" s="87"/>
      <c r="AK67" s="86"/>
      <c r="AL67" s="86"/>
      <c r="AM67" s="86"/>
      <c r="AN67" s="86"/>
      <c r="AO67" s="86"/>
      <c r="AP67" s="86"/>
      <c r="AQ67" s="86"/>
      <c r="AR67" s="86"/>
      <c r="AS67" s="86"/>
    </row>
    <row r="68" spans="1:45" ht="32.25" customHeight="1" x14ac:dyDescent="0.3">
      <c r="H68" s="74"/>
      <c r="P68" s="74"/>
    </row>
    <row r="69" spans="1:45" ht="20.25" customHeight="1" x14ac:dyDescent="0.2">
      <c r="A69" s="586"/>
      <c r="B69" s="586"/>
      <c r="C69" s="586"/>
      <c r="D69" s="586"/>
      <c r="E69" s="586"/>
      <c r="F69" s="586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711"/>
      <c r="R69" s="711"/>
      <c r="S69" s="711"/>
      <c r="T69" s="711"/>
      <c r="U69" s="711"/>
      <c r="V69" s="711"/>
      <c r="W69" s="711"/>
      <c r="X69" s="711"/>
      <c r="Y69" s="711"/>
      <c r="Z69" s="711"/>
      <c r="AA69" s="711"/>
      <c r="AB69" s="711"/>
      <c r="AC69" s="711"/>
      <c r="AD69" s="711"/>
      <c r="AE69" s="711"/>
      <c r="AF69" s="711"/>
      <c r="AG69" s="711"/>
      <c r="AH69" s="711"/>
      <c r="AI69" s="711"/>
      <c r="AJ69" s="711"/>
      <c r="AK69" s="711"/>
      <c r="AL69" s="711"/>
      <c r="AM69" s="711"/>
      <c r="AN69" s="711"/>
      <c r="AO69" s="711"/>
      <c r="AP69" s="711"/>
      <c r="AQ69" s="711"/>
      <c r="AR69" s="711"/>
      <c r="AS69" s="711"/>
    </row>
    <row r="70" spans="1:45" s="4" customFormat="1" ht="18.75" customHeight="1" x14ac:dyDescent="0.3">
      <c r="A70" s="74"/>
      <c r="B70" s="74"/>
      <c r="C70" s="74"/>
      <c r="D70" s="74"/>
      <c r="E70" s="74"/>
      <c r="F70" s="75"/>
      <c r="G70" s="75"/>
      <c r="I70" s="75"/>
      <c r="K70" s="75"/>
      <c r="L70" s="75"/>
      <c r="M70" s="63"/>
      <c r="O70" s="76"/>
      <c r="P70" s="74"/>
      <c r="Q70" s="89"/>
      <c r="R70" s="88"/>
      <c r="S70" s="74"/>
      <c r="T70" s="74"/>
      <c r="U70" s="76"/>
      <c r="V70" s="74"/>
      <c r="W70" s="85"/>
      <c r="X70" s="85"/>
      <c r="Y70" s="74"/>
      <c r="Z70" s="85"/>
      <c r="AA70" s="85"/>
      <c r="AB70" s="85"/>
      <c r="AC70" s="85"/>
      <c r="AD70" s="85"/>
      <c r="AE70" s="86"/>
      <c r="AF70" s="86"/>
      <c r="AG70" s="87"/>
      <c r="AH70" s="87"/>
      <c r="AI70" s="87"/>
      <c r="AJ70" s="87"/>
      <c r="AK70" s="86"/>
      <c r="AL70" s="86"/>
      <c r="AM70" s="86"/>
      <c r="AN70" s="86"/>
      <c r="AO70" s="86"/>
      <c r="AP70" s="86"/>
      <c r="AQ70" s="86"/>
      <c r="AR70" s="86"/>
      <c r="AS70" s="86"/>
    </row>
    <row r="71" spans="1:45" ht="19.5" customHeight="1" x14ac:dyDescent="0.3">
      <c r="A71" s="589"/>
      <c r="B71" s="589"/>
      <c r="C71" s="589"/>
      <c r="D71" s="589"/>
      <c r="E71" s="589"/>
      <c r="F71" s="589"/>
      <c r="G71" s="589"/>
      <c r="H71" s="589"/>
      <c r="M71" s="74"/>
    </row>
  </sheetData>
  <dataConsolidate/>
  <mergeCells count="325">
    <mergeCell ref="AQ17:AQ22"/>
    <mergeCell ref="A24:B24"/>
    <mergeCell ref="K24:M24"/>
    <mergeCell ref="O24:Q24"/>
    <mergeCell ref="S24:U24"/>
    <mergeCell ref="W24:Y24"/>
    <mergeCell ref="AA24:AC24"/>
    <mergeCell ref="AE24:AG24"/>
    <mergeCell ref="AI24:AK24"/>
    <mergeCell ref="AM24:AO24"/>
    <mergeCell ref="S17:S22"/>
    <mergeCell ref="T17:T22"/>
    <mergeCell ref="U17:U22"/>
    <mergeCell ref="V17:V22"/>
    <mergeCell ref="AM31:AO31"/>
    <mergeCell ref="W31:Y31"/>
    <mergeCell ref="S15:U15"/>
    <mergeCell ref="W15:Y15"/>
    <mergeCell ref="AA15:AC15"/>
    <mergeCell ref="C19:C22"/>
    <mergeCell ref="D17:D22"/>
    <mergeCell ref="E17:E22"/>
    <mergeCell ref="F17:F22"/>
    <mergeCell ref="G17:G22"/>
    <mergeCell ref="H17:H22"/>
    <mergeCell ref="I17:I22"/>
    <mergeCell ref="J17:J22"/>
    <mergeCell ref="K25:M25"/>
    <mergeCell ref="O25:Q25"/>
    <mergeCell ref="S25:U25"/>
    <mergeCell ref="W25:Y25"/>
    <mergeCell ref="AA25:AC25"/>
    <mergeCell ref="AE25:AG25"/>
    <mergeCell ref="AI25:AK25"/>
    <mergeCell ref="AM25:AO25"/>
    <mergeCell ref="K31:M31"/>
    <mergeCell ref="O31:Q31"/>
    <mergeCell ref="S31:U31"/>
    <mergeCell ref="G63:G64"/>
    <mergeCell ref="H63:H64"/>
    <mergeCell ref="I63:I64"/>
    <mergeCell ref="J63:J64"/>
    <mergeCell ref="F57:F58"/>
    <mergeCell ref="G57:G58"/>
    <mergeCell ref="H57:H58"/>
    <mergeCell ref="I57:I58"/>
    <mergeCell ref="J57:J58"/>
    <mergeCell ref="A10:B10"/>
    <mergeCell ref="A34:B34"/>
    <mergeCell ref="B23:AS23"/>
    <mergeCell ref="B33:AS33"/>
    <mergeCell ref="A5:A8"/>
    <mergeCell ref="B5:B8"/>
    <mergeCell ref="C5:C8"/>
    <mergeCell ref="D5:E7"/>
    <mergeCell ref="F5:J5"/>
    <mergeCell ref="G7:G8"/>
    <mergeCell ref="H7:H8"/>
    <mergeCell ref="I7:I8"/>
    <mergeCell ref="F6:F8"/>
    <mergeCell ref="G6:I6"/>
    <mergeCell ref="J6:J8"/>
    <mergeCell ref="K5:R5"/>
    <mergeCell ref="S5:Z5"/>
    <mergeCell ref="AA5:AH5"/>
    <mergeCell ref="AI5:AP5"/>
    <mergeCell ref="AQ5:AS6"/>
    <mergeCell ref="AM6:AP6"/>
    <mergeCell ref="AI6:AL6"/>
    <mergeCell ref="K7:K8"/>
    <mergeCell ref="S6:V6"/>
    <mergeCell ref="W6:Z6"/>
    <mergeCell ref="AA6:AD6"/>
    <mergeCell ref="AE6:AH6"/>
    <mergeCell ref="K6:N6"/>
    <mergeCell ref="O6:R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F7:AF8"/>
    <mergeCell ref="AG7:AG8"/>
    <mergeCell ref="AH7:AH8"/>
    <mergeCell ref="AD7:AD8"/>
    <mergeCell ref="AK7:AK8"/>
    <mergeCell ref="AA31:AC31"/>
    <mergeCell ref="AE31:AG31"/>
    <mergeCell ref="AI31:AK31"/>
    <mergeCell ref="K35:M35"/>
    <mergeCell ref="O35:Q35"/>
    <mergeCell ref="S35:U35"/>
    <mergeCell ref="W35:Y35"/>
    <mergeCell ref="K15:M15"/>
    <mergeCell ref="O15:Q15"/>
    <mergeCell ref="AM56:AO56"/>
    <mergeCell ref="AN7:AN8"/>
    <mergeCell ref="AO7:AO8"/>
    <mergeCell ref="AJ7:AJ8"/>
    <mergeCell ref="AE7:AE8"/>
    <mergeCell ref="B9:AS9"/>
    <mergeCell ref="AP7:AP8"/>
    <mergeCell ref="AQ7:AQ8"/>
    <mergeCell ref="AR7:AR8"/>
    <mergeCell ref="AS7:AS8"/>
    <mergeCell ref="AL7:AL8"/>
    <mergeCell ref="AM7:AM8"/>
    <mergeCell ref="K56:M56"/>
    <mergeCell ref="O56:Q56"/>
    <mergeCell ref="S56:U56"/>
    <mergeCell ref="W56:Y56"/>
    <mergeCell ref="AA56:AC56"/>
    <mergeCell ref="AE56:AG56"/>
    <mergeCell ref="AI56:AK56"/>
    <mergeCell ref="AI7:AI8"/>
    <mergeCell ref="Z7:Z8"/>
    <mergeCell ref="AA7:AA8"/>
    <mergeCell ref="AB7:AB8"/>
    <mergeCell ref="AC7:AC8"/>
    <mergeCell ref="AI57:AI58"/>
    <mergeCell ref="AJ57:AJ58"/>
    <mergeCell ref="AK57:AK58"/>
    <mergeCell ref="AN57:AN58"/>
    <mergeCell ref="AO57:AO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B57:AB58"/>
    <mergeCell ref="AP57:AP58"/>
    <mergeCell ref="AQ57:AQ58"/>
    <mergeCell ref="AR57:AR58"/>
    <mergeCell ref="AS57:AS58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C57:AC58"/>
    <mergeCell ref="AD57:AD58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J63:AJ64"/>
    <mergeCell ref="AK63:AK64"/>
    <mergeCell ref="AL63:AL64"/>
    <mergeCell ref="AM63:AM64"/>
    <mergeCell ref="AN63:AN64"/>
    <mergeCell ref="AO63:AO64"/>
    <mergeCell ref="AP63:AP64"/>
    <mergeCell ref="AQ63:AQ64"/>
    <mergeCell ref="AR63:AR64"/>
    <mergeCell ref="AS63:AS64"/>
    <mergeCell ref="AA34:AC34"/>
    <mergeCell ref="AE34:AG34"/>
    <mergeCell ref="AI34:AK34"/>
    <mergeCell ref="AM34:AO34"/>
    <mergeCell ref="AA35:AC35"/>
    <mergeCell ref="AE35:AG35"/>
    <mergeCell ref="AI35:AK35"/>
    <mergeCell ref="AM35:AO35"/>
    <mergeCell ref="AI61:AI62"/>
    <mergeCell ref="AJ61:AJ62"/>
    <mergeCell ref="AN61:AN62"/>
    <mergeCell ref="AO61:AO62"/>
    <mergeCell ref="AP61:AP62"/>
    <mergeCell ref="AQ61:AQ62"/>
    <mergeCell ref="AR61:AR62"/>
    <mergeCell ref="AS61:AS62"/>
    <mergeCell ref="AM10:AO10"/>
    <mergeCell ref="K11:M11"/>
    <mergeCell ref="O11:Q11"/>
    <mergeCell ref="S11:U11"/>
    <mergeCell ref="W11:Y11"/>
    <mergeCell ref="AE11:AG11"/>
    <mergeCell ref="AI11:AK11"/>
    <mergeCell ref="AM11:AO11"/>
    <mergeCell ref="AA11:AC11"/>
    <mergeCell ref="A71:H71"/>
    <mergeCell ref="K34:M34"/>
    <mergeCell ref="O34:Q34"/>
    <mergeCell ref="S34:U34"/>
    <mergeCell ref="W34:Y34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D57:D58"/>
    <mergeCell ref="D63:D64"/>
    <mergeCell ref="E57:E58"/>
    <mergeCell ref="E63:E64"/>
    <mergeCell ref="F63:F64"/>
    <mergeCell ref="AK61:AK62"/>
    <mergeCell ref="AL61:AL62"/>
    <mergeCell ref="AM61:AM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69:F69"/>
    <mergeCell ref="Q69:AS69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T59:T60"/>
    <mergeCell ref="U59:U60"/>
    <mergeCell ref="V59:V60"/>
    <mergeCell ref="W59:W60"/>
    <mergeCell ref="X59:X60"/>
    <mergeCell ref="Y59:Y60"/>
    <mergeCell ref="Z59:Z60"/>
    <mergeCell ref="C2:AS3"/>
    <mergeCell ref="AE15:AG15"/>
    <mergeCell ref="AI15:AK15"/>
    <mergeCell ref="AM15:AO15"/>
    <mergeCell ref="K10:M10"/>
    <mergeCell ref="O10:Q10"/>
    <mergeCell ref="S10:U10"/>
    <mergeCell ref="W10:Y10"/>
    <mergeCell ref="AA10:AC10"/>
    <mergeCell ref="AE10:AG10"/>
    <mergeCell ref="AI10:AK10"/>
    <mergeCell ref="AL57:AL58"/>
    <mergeCell ref="AM57:AM58"/>
    <mergeCell ref="AE57:AE58"/>
    <mergeCell ref="AF57:AF58"/>
    <mergeCell ref="AG57:AG58"/>
    <mergeCell ref="AH57:AH58"/>
    <mergeCell ref="AS59:AS60"/>
    <mergeCell ref="A66:C66"/>
    <mergeCell ref="D66:L66"/>
    <mergeCell ref="A67:C67"/>
    <mergeCell ref="AJ59:AJ60"/>
    <mergeCell ref="AK59:AK60"/>
    <mergeCell ref="AL59:AL60"/>
    <mergeCell ref="AM59:AM60"/>
    <mergeCell ref="AN59:AN60"/>
    <mergeCell ref="AO59:AO60"/>
    <mergeCell ref="AP59:AP60"/>
    <mergeCell ref="AQ59:AQ60"/>
    <mergeCell ref="AR59:AR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R59:R60"/>
    <mergeCell ref="S59:S60"/>
  </mergeCells>
  <printOptions horizontalCentered="1" gridLinesSet="0"/>
  <pageMargins left="0" right="0" top="0.59055118110236227" bottom="0" header="0.19685039370078741" footer="0"/>
  <pageSetup paperSize="9" scale="31" fitToWidth="420" fitToHeight="297" orientation="landscape" blackAndWhite="1" r:id="rId1"/>
  <headerFooter alignWithMargins="0">
    <oddFooter>&amp;R&amp;P</oddFooter>
  </headerFooter>
  <rowBreaks count="1" manualBreakCount="1">
    <brk id="41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 РУП_Бак</vt:lpstr>
      <vt:lpstr>Базовая часть РУП_Бак</vt:lpstr>
      <vt:lpstr>Вариативная часть РУП_Бак </vt:lpstr>
      <vt:lpstr>'Базовая часть РУП_Бак'!Заголовки_для_печати</vt:lpstr>
      <vt:lpstr>'Вариативная часть РУП_Бак '!Заголовки_для_печати</vt:lpstr>
      <vt:lpstr>'Базовая часть РУП_Бак'!Область_печати</vt:lpstr>
      <vt:lpstr>'Вариативная часть РУП_Бак '!Область_печати</vt:lpstr>
      <vt:lpstr>'Титул РУП_Бак'!Область_печати</vt:lpstr>
    </vt:vector>
  </TitlesOfParts>
  <Manager>Давлятов У.Р.</Manager>
  <Company>Кафедра "Автомобильный транспорт"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РУП 670200 "ЭТТМиК"для бакалавров</dc:title>
  <dc:subject/>
  <dc:creator>Дресвянников С.Ю.</dc:creator>
  <dc:description/>
  <cp:lastModifiedBy>User-3</cp:lastModifiedBy>
  <cp:lastPrinted>2024-01-22T04:54:32Z</cp:lastPrinted>
  <dcterms:created xsi:type="dcterms:W3CDTF">1999-08-17T06:17:32Z</dcterms:created>
  <dcterms:modified xsi:type="dcterms:W3CDTF">2026-02-26T09:09:35Z</dcterms:modified>
  <cp:category/>
</cp:coreProperties>
</file>