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810" windowWidth="28800" windowHeight="12015" tabRatio="739" activeTab="1"/>
  </bookViews>
  <sheets>
    <sheet name="РУН" sheetId="1" r:id="rId1"/>
    <sheet name="БК" sheetId="2" r:id="rId2"/>
    <sheet name="БК (Копия)" sheetId="15" r:id="rId3"/>
    <sheet name="Садиева А.Э." sheetId="3" r:id="rId4"/>
    <sheet name="Кочнева С.В." sheetId="5" r:id="rId5"/>
    <sheet name="Абдираимов А.А." sheetId="6" r:id="rId6"/>
    <sheet name="Коколоева У.У." sheetId="7" r:id="rId7"/>
    <sheet name="Жумалиев Ж.О." sheetId="8" r:id="rId8"/>
    <sheet name="Белекова Г.Ш." sheetId="9" r:id="rId9"/>
    <sheet name="Тилемишова Н.Т." sheetId="10" r:id="rId10"/>
    <sheet name="Асиева А.К." sheetId="11" r:id="rId11"/>
    <sheet name="Осмонбекк к М." sheetId="12" r:id="rId12"/>
    <sheet name="Алымкулов Н.Ж." sheetId="13" r:id="rId13"/>
    <sheet name="зав каф." sheetId="14" r:id="rId14"/>
  </sheets>
  <definedNames>
    <definedName name="_xlnm.Print_Area" localSheetId="1">БК!$A$1:$Z$49</definedName>
  </definedNames>
  <calcPr calcId="152511"/>
</workbook>
</file>

<file path=xl/calcChain.xml><?xml version="1.0" encoding="utf-8"?>
<calcChain xmlns="http://schemas.openxmlformats.org/spreadsheetml/2006/main">
  <c r="Z40" i="2" l="1"/>
  <c r="Z21" i="2"/>
  <c r="X23" i="2" l="1"/>
  <c r="W23" i="2"/>
  <c r="W14" i="2"/>
  <c r="W15" i="2"/>
  <c r="W16" i="2"/>
  <c r="W17" i="2"/>
  <c r="W18" i="2"/>
  <c r="W19" i="2"/>
  <c r="W20" i="2"/>
  <c r="X14" i="2"/>
  <c r="X15" i="2"/>
  <c r="X16" i="2"/>
  <c r="X17" i="2"/>
  <c r="X18" i="2"/>
  <c r="X19" i="2"/>
  <c r="X20" i="2"/>
  <c r="Y14" i="2"/>
  <c r="Y15" i="2"/>
  <c r="Y16" i="2"/>
  <c r="Y17" i="2"/>
  <c r="Y18" i="2"/>
  <c r="Y19" i="2"/>
  <c r="Y20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F29" i="2"/>
  <c r="F25" i="2"/>
  <c r="Y21" i="2" l="1"/>
  <c r="Y40" i="2"/>
  <c r="D21" i="2"/>
  <c r="E21" i="2"/>
  <c r="Y42" i="2" l="1"/>
  <c r="Z42" i="2" s="1"/>
  <c r="F35" i="2"/>
  <c r="F36" i="2"/>
  <c r="F37" i="2"/>
  <c r="F28" i="2"/>
  <c r="F18" i="2"/>
  <c r="F16" i="2"/>
  <c r="F24" i="2"/>
  <c r="F26" i="2"/>
  <c r="F27" i="2"/>
  <c r="F30" i="2"/>
  <c r="F31" i="2"/>
  <c r="F32" i="2"/>
  <c r="F33" i="2"/>
  <c r="F34" i="2"/>
  <c r="F38" i="2"/>
  <c r="F39" i="2"/>
  <c r="F23" i="2"/>
  <c r="F15" i="2"/>
  <c r="F17" i="2"/>
  <c r="F19" i="2"/>
  <c r="F20" i="2"/>
  <c r="F14" i="2"/>
  <c r="F40" i="2" l="1"/>
  <c r="I21" i="2"/>
  <c r="J21" i="2"/>
  <c r="L21" i="2"/>
  <c r="M21" i="2"/>
  <c r="N21" i="2"/>
  <c r="O21" i="2"/>
  <c r="P21" i="2"/>
  <c r="Q21" i="2"/>
  <c r="R21" i="2"/>
  <c r="S21" i="2"/>
  <c r="T21" i="2"/>
  <c r="U21" i="2"/>
  <c r="V21" i="2"/>
  <c r="H21" i="2"/>
  <c r="F21" i="2"/>
  <c r="C21" i="2"/>
  <c r="F42" i="2" l="1"/>
  <c r="I40" i="2"/>
  <c r="J40" i="2"/>
  <c r="L40" i="2"/>
  <c r="M40" i="2"/>
  <c r="N40" i="2"/>
  <c r="O40" i="2"/>
  <c r="P40" i="2"/>
  <c r="Q40" i="2"/>
  <c r="R40" i="2"/>
  <c r="S40" i="2"/>
  <c r="T40" i="2"/>
  <c r="U40" i="2"/>
  <c r="U42" i="2" s="1"/>
  <c r="H40" i="2"/>
  <c r="H42" i="2" s="1"/>
  <c r="V40" i="2"/>
  <c r="V42" i="2" s="1"/>
  <c r="W42" i="2"/>
  <c r="X42" i="2"/>
  <c r="I42" i="2" l="1"/>
  <c r="Q42" i="2" l="1"/>
  <c r="M42" i="2"/>
  <c r="L42" i="2"/>
  <c r="T42" i="2"/>
  <c r="P42" i="2"/>
  <c r="S42" i="2"/>
  <c r="O42" i="2"/>
  <c r="R42" i="2"/>
  <c r="N42" i="2"/>
  <c r="J42" i="2"/>
  <c r="AA40" i="15" l="1"/>
  <c r="X40" i="15"/>
  <c r="U40" i="15"/>
  <c r="Q40" i="15"/>
  <c r="Q43" i="15" s="1"/>
  <c r="O40" i="15"/>
  <c r="N40" i="15"/>
  <c r="M40" i="15"/>
  <c r="L40" i="15"/>
  <c r="J40" i="15"/>
  <c r="I40" i="15"/>
  <c r="H40" i="15"/>
  <c r="E40" i="15"/>
  <c r="D40" i="15"/>
  <c r="C40" i="15"/>
  <c r="AB39" i="15"/>
  <c r="F39" i="15"/>
  <c r="F38" i="15"/>
  <c r="F37" i="15"/>
  <c r="F36" i="15"/>
  <c r="F35" i="15"/>
  <c r="F34" i="15"/>
  <c r="F33" i="15"/>
  <c r="F32" i="15"/>
  <c r="F31" i="15"/>
  <c r="AB30" i="15"/>
  <c r="F30" i="15"/>
  <c r="AB29" i="15"/>
  <c r="F29" i="15"/>
  <c r="AB28" i="15"/>
  <c r="F28" i="15"/>
  <c r="AB27" i="15"/>
  <c r="F27" i="15"/>
  <c r="AB26" i="15"/>
  <c r="F26" i="15"/>
  <c r="AB25" i="15"/>
  <c r="F25" i="15"/>
  <c r="AA23" i="15"/>
  <c r="AA43" i="15" s="1"/>
  <c r="Z23" i="15"/>
  <c r="Z43" i="15" s="1"/>
  <c r="Y23" i="15"/>
  <c r="Y43" i="15" s="1"/>
  <c r="X23" i="15"/>
  <c r="U23" i="15"/>
  <c r="O23" i="15"/>
  <c r="N23" i="15"/>
  <c r="M23" i="15"/>
  <c r="L23" i="15"/>
  <c r="J23" i="15"/>
  <c r="I23" i="15"/>
  <c r="H23" i="15"/>
  <c r="C23" i="15"/>
  <c r="AB22" i="15"/>
  <c r="F22" i="15"/>
  <c r="F21" i="15"/>
  <c r="F20" i="15"/>
  <c r="F19" i="15"/>
  <c r="F18" i="15"/>
  <c r="AB17" i="15"/>
  <c r="F17" i="15"/>
  <c r="AB16" i="15"/>
  <c r="F16" i="15"/>
  <c r="H43" i="15" l="1"/>
  <c r="F23" i="15"/>
  <c r="L43" i="15"/>
  <c r="J43" i="15"/>
  <c r="O43" i="15"/>
  <c r="U43" i="15"/>
  <c r="I43" i="15"/>
  <c r="X43" i="15"/>
  <c r="F40" i="15"/>
  <c r="F43" i="15" s="1"/>
  <c r="AB40" i="15"/>
  <c r="M43" i="15"/>
  <c r="AB23" i="15"/>
  <c r="N43" i="15"/>
  <c r="E40" i="2"/>
  <c r="C40" i="2"/>
  <c r="AB43" i="15" l="1"/>
  <c r="D40" i="2"/>
  <c r="Q17" i="14" l="1"/>
  <c r="P17" i="14"/>
  <c r="O17" i="14"/>
  <c r="N17" i="14"/>
  <c r="M17" i="14"/>
  <c r="L17" i="14"/>
  <c r="K17" i="14"/>
  <c r="J17" i="14"/>
  <c r="I17" i="14"/>
  <c r="H17" i="14"/>
  <c r="R16" i="14"/>
  <c r="R15" i="14"/>
  <c r="R14" i="14"/>
  <c r="F14" i="14"/>
  <c r="R13" i="14"/>
  <c r="R12" i="14"/>
  <c r="F12" i="14"/>
  <c r="R11" i="14"/>
  <c r="R10" i="14"/>
  <c r="F10" i="14"/>
  <c r="R9" i="14"/>
  <c r="F9" i="14"/>
  <c r="R8" i="14"/>
  <c r="F8" i="14"/>
  <c r="R7" i="14"/>
  <c r="F7" i="14"/>
  <c r="Q13" i="13"/>
  <c r="P13" i="13"/>
  <c r="O13" i="13"/>
  <c r="N13" i="13"/>
  <c r="M13" i="13"/>
  <c r="L13" i="13"/>
  <c r="K13" i="13"/>
  <c r="J13" i="13"/>
  <c r="I13" i="13"/>
  <c r="H13" i="13"/>
  <c r="R12" i="13"/>
  <c r="R11" i="13"/>
  <c r="R10" i="13"/>
  <c r="R9" i="13"/>
  <c r="R8" i="13"/>
  <c r="F8" i="13"/>
  <c r="Q23" i="12"/>
  <c r="P23" i="12"/>
  <c r="O23" i="12"/>
  <c r="N23" i="12"/>
  <c r="M23" i="12"/>
  <c r="L23" i="12"/>
  <c r="K23" i="12"/>
  <c r="J23" i="12"/>
  <c r="I23" i="12"/>
  <c r="H23" i="12"/>
  <c r="R23" i="12" s="1"/>
  <c r="R21" i="12"/>
  <c r="R20" i="12"/>
  <c r="F20" i="12"/>
  <c r="R19" i="12"/>
  <c r="F19" i="12"/>
  <c r="R18" i="12"/>
  <c r="R17" i="12"/>
  <c r="R16" i="12"/>
  <c r="R15" i="12"/>
  <c r="F15" i="12"/>
  <c r="R14" i="12"/>
  <c r="F14" i="12"/>
  <c r="R13" i="12"/>
  <c r="F13" i="12"/>
  <c r="R12" i="12"/>
  <c r="F12" i="12"/>
  <c r="R11" i="12"/>
  <c r="F11" i="12"/>
  <c r="R10" i="12"/>
  <c r="F10" i="12"/>
  <c r="R9" i="12"/>
  <c r="F9" i="12"/>
  <c r="R8" i="12"/>
  <c r="F8" i="12"/>
  <c r="Q17" i="11"/>
  <c r="P17" i="11"/>
  <c r="O17" i="11"/>
  <c r="N17" i="11"/>
  <c r="M17" i="11"/>
  <c r="L17" i="11"/>
  <c r="K17" i="11"/>
  <c r="J17" i="11"/>
  <c r="R17" i="11" s="1"/>
  <c r="I17" i="11"/>
  <c r="H17" i="11"/>
  <c r="R16" i="11"/>
  <c r="R15" i="11"/>
  <c r="R14" i="11"/>
  <c r="R13" i="11"/>
  <c r="F13" i="11"/>
  <c r="R12" i="11"/>
  <c r="F12" i="11"/>
  <c r="R11" i="11"/>
  <c r="F11" i="11"/>
  <c r="R10" i="11"/>
  <c r="F10" i="11"/>
  <c r="R9" i="11"/>
  <c r="F9" i="11"/>
  <c r="R8" i="11"/>
  <c r="F8" i="11"/>
  <c r="Q23" i="10"/>
  <c r="P23" i="10"/>
  <c r="O23" i="10"/>
  <c r="N23" i="10"/>
  <c r="M23" i="10"/>
  <c r="L23" i="10"/>
  <c r="K23" i="10"/>
  <c r="J23" i="10"/>
  <c r="I23" i="10"/>
  <c r="H23" i="10"/>
  <c r="R21" i="10"/>
  <c r="R20" i="10"/>
  <c r="R19" i="10"/>
  <c r="F19" i="10"/>
  <c r="R18" i="10"/>
  <c r="R17" i="10"/>
  <c r="F17" i="10"/>
  <c r="R16" i="10"/>
  <c r="F16" i="10"/>
  <c r="R15" i="10"/>
  <c r="F15" i="10"/>
  <c r="R14" i="10"/>
  <c r="F14" i="10"/>
  <c r="R13" i="10"/>
  <c r="F13" i="10"/>
  <c r="R12" i="10"/>
  <c r="F12" i="10"/>
  <c r="F11" i="10"/>
  <c r="R10" i="10"/>
  <c r="F10" i="10"/>
  <c r="R9" i="10"/>
  <c r="F9" i="10"/>
  <c r="R8" i="10"/>
  <c r="F8" i="10"/>
  <c r="P17" i="9"/>
  <c r="O17" i="9"/>
  <c r="N17" i="9"/>
  <c r="M17" i="9"/>
  <c r="L17" i="9"/>
  <c r="K17" i="9"/>
  <c r="J17" i="9"/>
  <c r="I17" i="9"/>
  <c r="H17" i="9"/>
  <c r="Q17" i="9" s="1"/>
  <c r="Q16" i="9"/>
  <c r="Q15" i="9"/>
  <c r="Q14" i="9"/>
  <c r="Q13" i="9"/>
  <c r="F13" i="9"/>
  <c r="Q12" i="9"/>
  <c r="F12" i="9"/>
  <c r="Q11" i="9"/>
  <c r="F11" i="9"/>
  <c r="Q10" i="9"/>
  <c r="Q9" i="9"/>
  <c r="F9" i="9"/>
  <c r="P14" i="8"/>
  <c r="O14" i="8"/>
  <c r="N14" i="8"/>
  <c r="M14" i="8"/>
  <c r="L14" i="8"/>
  <c r="K14" i="8"/>
  <c r="J14" i="8"/>
  <c r="I14" i="8"/>
  <c r="H14" i="8"/>
  <c r="Q13" i="8"/>
  <c r="Q12" i="8"/>
  <c r="F12" i="8"/>
  <c r="Q11" i="8"/>
  <c r="Q10" i="8"/>
  <c r="F10" i="8"/>
  <c r="Q9" i="8"/>
  <c r="F9" i="8"/>
  <c r="Q8" i="8"/>
  <c r="F8" i="8"/>
  <c r="Q20" i="7"/>
  <c r="P20" i="7"/>
  <c r="O20" i="7"/>
  <c r="N20" i="7"/>
  <c r="M20" i="7"/>
  <c r="L20" i="7"/>
  <c r="K20" i="7"/>
  <c r="J20" i="7"/>
  <c r="I20" i="7"/>
  <c r="R20" i="7" s="1"/>
  <c r="H20" i="7"/>
  <c r="R18" i="7"/>
  <c r="R17" i="7"/>
  <c r="R16" i="7"/>
  <c r="R15" i="7"/>
  <c r="R14" i="7"/>
  <c r="R13" i="7"/>
  <c r="R12" i="7"/>
  <c r="R11" i="7"/>
  <c r="R10" i="7"/>
  <c r="F10" i="7"/>
  <c r="R9" i="7"/>
  <c r="F9" i="7"/>
  <c r="R8" i="7"/>
  <c r="F8" i="7"/>
  <c r="R7" i="7"/>
  <c r="F7" i="7"/>
  <c r="P12" i="6"/>
  <c r="O12" i="6"/>
  <c r="N12" i="6"/>
  <c r="M12" i="6"/>
  <c r="L12" i="6"/>
  <c r="K12" i="6"/>
  <c r="J12" i="6"/>
  <c r="I12" i="6"/>
  <c r="H12" i="6"/>
  <c r="Q11" i="6"/>
  <c r="Q10" i="6"/>
  <c r="F10" i="6"/>
  <c r="Q9" i="6"/>
  <c r="F9" i="6"/>
  <c r="Q8" i="6"/>
  <c r="F8" i="6"/>
  <c r="Q7" i="6"/>
  <c r="P16" i="5"/>
  <c r="O16" i="5"/>
  <c r="N16" i="5"/>
  <c r="M16" i="5"/>
  <c r="L16" i="5"/>
  <c r="K16" i="5"/>
  <c r="J16" i="5"/>
  <c r="I16" i="5"/>
  <c r="H16" i="5"/>
  <c r="Q15" i="5"/>
  <c r="Q14" i="5"/>
  <c r="F14" i="5"/>
  <c r="Q13" i="5"/>
  <c r="F13" i="5"/>
  <c r="Q12" i="5"/>
  <c r="F12" i="5"/>
  <c r="Q11" i="5"/>
  <c r="F11" i="5"/>
  <c r="Q10" i="5"/>
  <c r="Q9" i="5"/>
  <c r="F9" i="5"/>
  <c r="Q8" i="5"/>
  <c r="F8" i="5"/>
  <c r="Q23" i="3"/>
  <c r="P23" i="3"/>
  <c r="O23" i="3"/>
  <c r="N23" i="3"/>
  <c r="M23" i="3"/>
  <c r="L23" i="3"/>
  <c r="K23" i="3"/>
  <c r="J23" i="3"/>
  <c r="I23" i="3"/>
  <c r="H23" i="3"/>
  <c r="R22" i="3"/>
  <c r="R21" i="3"/>
  <c r="R20" i="3"/>
  <c r="R19" i="3"/>
  <c r="R18" i="3"/>
  <c r="R17" i="3"/>
  <c r="R16" i="3"/>
  <c r="F16" i="3"/>
  <c r="R15" i="3"/>
  <c r="F15" i="3"/>
  <c r="R14" i="3"/>
  <c r="R13" i="3"/>
  <c r="F13" i="3"/>
  <c r="R12" i="3"/>
  <c r="F12" i="3"/>
  <c r="R11" i="3"/>
  <c r="F11" i="3"/>
  <c r="R10" i="3"/>
  <c r="F10" i="3"/>
  <c r="R9" i="3"/>
  <c r="F9" i="3"/>
  <c r="R8" i="3"/>
  <c r="F8" i="3"/>
  <c r="R7" i="3"/>
  <c r="F7" i="3"/>
  <c r="R6" i="3"/>
  <c r="F6" i="3"/>
  <c r="AU93" i="1"/>
  <c r="AT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T93" i="1"/>
  <c r="S93" i="1"/>
  <c r="R93" i="1"/>
  <c r="Q93" i="1"/>
  <c r="O93" i="1"/>
  <c r="N93" i="1"/>
  <c r="M93" i="1"/>
  <c r="L93" i="1"/>
  <c r="K93" i="1"/>
  <c r="J93" i="1"/>
  <c r="I93" i="1"/>
  <c r="H93" i="1"/>
  <c r="F91" i="1"/>
  <c r="U90" i="1"/>
  <c r="F90" i="1"/>
  <c r="U89" i="1"/>
  <c r="F89" i="1"/>
  <c r="U88" i="1"/>
  <c r="F88" i="1"/>
  <c r="U87" i="1"/>
  <c r="F87" i="1"/>
  <c r="U86" i="1"/>
  <c r="F86" i="1"/>
  <c r="U85" i="1"/>
  <c r="F85" i="1"/>
  <c r="U83" i="1"/>
  <c r="U82" i="1"/>
  <c r="U81" i="1"/>
  <c r="U80" i="1"/>
  <c r="U79" i="1"/>
  <c r="U78" i="1"/>
  <c r="U77" i="1"/>
  <c r="AW75" i="1"/>
  <c r="AV75" i="1"/>
  <c r="AV95" i="1" s="1"/>
  <c r="AU75" i="1"/>
  <c r="AU95" i="1" s="1"/>
  <c r="AS75" i="1"/>
  <c r="AR75" i="1"/>
  <c r="AQ75" i="1"/>
  <c r="AP75" i="1"/>
  <c r="AP95" i="1" s="1"/>
  <c r="AP96" i="1" s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T75" i="1"/>
  <c r="S75" i="1"/>
  <c r="R75" i="1"/>
  <c r="Q75" i="1"/>
  <c r="P75" i="1"/>
  <c r="O75" i="1"/>
  <c r="M75" i="1"/>
  <c r="L75" i="1"/>
  <c r="K75" i="1"/>
  <c r="J75" i="1"/>
  <c r="I75" i="1"/>
  <c r="H75" i="1"/>
  <c r="F73" i="1"/>
  <c r="N73" i="1" s="1"/>
  <c r="U72" i="1"/>
  <c r="F72" i="1"/>
  <c r="U71" i="1"/>
  <c r="U70" i="1"/>
  <c r="U69" i="1"/>
  <c r="U68" i="1"/>
  <c r="U67" i="1"/>
  <c r="U66" i="1"/>
  <c r="U65" i="1"/>
  <c r="F65" i="1"/>
  <c r="U64" i="1"/>
  <c r="F64" i="1"/>
  <c r="U63" i="1"/>
  <c r="F63" i="1"/>
  <c r="U62" i="1"/>
  <c r="U61" i="1"/>
  <c r="U60" i="1"/>
  <c r="U59" i="1"/>
  <c r="U58" i="1"/>
  <c r="U57" i="1"/>
  <c r="U56" i="1"/>
  <c r="U55" i="1"/>
  <c r="AW53" i="1"/>
  <c r="AV53" i="1"/>
  <c r="AU53" i="1"/>
  <c r="AS53" i="1"/>
  <c r="AR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P53" i="1"/>
  <c r="P95" i="1" s="1"/>
  <c r="O53" i="1"/>
  <c r="M53" i="1"/>
  <c r="M95" i="1" s="1"/>
  <c r="L53" i="1"/>
  <c r="K53" i="1"/>
  <c r="J53" i="1"/>
  <c r="I53" i="1"/>
  <c r="H53" i="1"/>
  <c r="U52" i="1"/>
  <c r="F52" i="1"/>
  <c r="U51" i="1"/>
  <c r="F51" i="1"/>
  <c r="U50" i="1"/>
  <c r="F50" i="1"/>
  <c r="AT50" i="1" s="1"/>
  <c r="F49" i="1"/>
  <c r="AT49" i="1" s="1"/>
  <c r="AT53" i="1" s="1"/>
  <c r="AT95" i="1" s="1"/>
  <c r="U48" i="1"/>
  <c r="F48" i="1"/>
  <c r="U47" i="1"/>
  <c r="F47" i="1"/>
  <c r="U46" i="1"/>
  <c r="U45" i="1"/>
  <c r="F45" i="1"/>
  <c r="U44" i="1"/>
  <c r="F44" i="1"/>
  <c r="U43" i="1"/>
  <c r="F43" i="1"/>
  <c r="U42" i="1"/>
  <c r="F42" i="1"/>
  <c r="U41" i="1"/>
  <c r="F41" i="1"/>
  <c r="U40" i="1"/>
  <c r="F40" i="1"/>
  <c r="U39" i="1"/>
  <c r="F39" i="1"/>
  <c r="U38" i="1"/>
  <c r="F38" i="1"/>
  <c r="U37" i="1"/>
  <c r="F37" i="1"/>
  <c r="F36" i="1"/>
  <c r="U35" i="1"/>
  <c r="F35" i="1"/>
  <c r="U34" i="1"/>
  <c r="F34" i="1"/>
  <c r="U33" i="1"/>
  <c r="F33" i="1"/>
  <c r="U32" i="1"/>
  <c r="F32" i="1"/>
  <c r="U31" i="1"/>
  <c r="F31" i="1"/>
  <c r="U30" i="1"/>
  <c r="F30" i="1"/>
  <c r="U29" i="1"/>
  <c r="F29" i="1"/>
  <c r="U28" i="1"/>
  <c r="F28" i="1"/>
  <c r="U27" i="1"/>
  <c r="F27" i="1"/>
  <c r="U26" i="1"/>
  <c r="F26" i="1"/>
  <c r="U25" i="1"/>
  <c r="F25" i="1"/>
  <c r="U24" i="1"/>
  <c r="F24" i="1"/>
  <c r="U23" i="1"/>
  <c r="F23" i="1"/>
  <c r="U22" i="1"/>
  <c r="F22" i="1"/>
  <c r="U21" i="1"/>
  <c r="F21" i="1"/>
  <c r="U20" i="1"/>
  <c r="F20" i="1"/>
  <c r="U19" i="1"/>
  <c r="F19" i="1"/>
  <c r="U18" i="1"/>
  <c r="F18" i="1"/>
  <c r="U17" i="1"/>
  <c r="U16" i="1"/>
  <c r="F16" i="1"/>
  <c r="U15" i="1"/>
  <c r="F15" i="1"/>
  <c r="U14" i="1"/>
  <c r="F14" i="1"/>
  <c r="F13" i="1"/>
  <c r="W95" i="1" l="1"/>
  <c r="W96" i="1" s="1"/>
  <c r="AE95" i="1"/>
  <c r="AE96" i="1" s="1"/>
  <c r="I95" i="1"/>
  <c r="AQ95" i="1"/>
  <c r="AQ96" i="1" s="1"/>
  <c r="AP97" i="1" s="1"/>
  <c r="J95" i="1"/>
  <c r="S95" i="1"/>
  <c r="X95" i="1"/>
  <c r="X96" i="1" s="1"/>
  <c r="AB95" i="1"/>
  <c r="AB96" i="1" s="1"/>
  <c r="AF95" i="1"/>
  <c r="AF96" i="1" s="1"/>
  <c r="AJ95" i="1"/>
  <c r="AJ96" i="1" s="1"/>
  <c r="AR95" i="1"/>
  <c r="AR96" i="1" s="1"/>
  <c r="AR97" i="1" s="1"/>
  <c r="R23" i="10"/>
  <c r="R95" i="1"/>
  <c r="AI95" i="1"/>
  <c r="AI96" i="1" s="1"/>
  <c r="AW95" i="1"/>
  <c r="AX95" i="1" s="1"/>
  <c r="K95" i="1"/>
  <c r="O95" i="1"/>
  <c r="T95" i="1"/>
  <c r="Y95" i="1"/>
  <c r="Y96" i="1" s="1"/>
  <c r="AC95" i="1"/>
  <c r="AC96" i="1" s="1"/>
  <c r="AG95" i="1"/>
  <c r="AG96" i="1" s="1"/>
  <c r="AK95" i="1"/>
  <c r="AK96" i="1" s="1"/>
  <c r="Q16" i="5"/>
  <c r="Q12" i="6"/>
  <c r="R13" i="13"/>
  <c r="R17" i="14"/>
  <c r="AA95" i="1"/>
  <c r="AA96" i="1" s="1"/>
  <c r="AM95" i="1"/>
  <c r="AM96" i="1" s="1"/>
  <c r="H95" i="1"/>
  <c r="L95" i="1"/>
  <c r="AX75" i="1"/>
  <c r="AS95" i="1"/>
  <c r="AS96" i="1" s="1"/>
  <c r="Q95" i="1"/>
  <c r="AX93" i="1"/>
  <c r="Z95" i="1"/>
  <c r="Z96" i="1" s="1"/>
  <c r="Z97" i="1" s="1"/>
  <c r="AD95" i="1"/>
  <c r="AD96" i="1" s="1"/>
  <c r="AH95" i="1"/>
  <c r="AH96" i="1" s="1"/>
  <c r="AL95" i="1"/>
  <c r="AL96" i="1" s="1"/>
  <c r="AL97" i="1" s="1"/>
  <c r="R23" i="3"/>
  <c r="Q14" i="8"/>
  <c r="AH97" i="1"/>
  <c r="AT96" i="1"/>
  <c r="AX53" i="1"/>
  <c r="U73" i="1"/>
  <c r="N75" i="1"/>
  <c r="AD97" i="1"/>
  <c r="U93" i="1"/>
  <c r="N49" i="1"/>
  <c r="V95" i="1"/>
  <c r="V96" i="1" s="1"/>
  <c r="V97" i="1" s="1"/>
  <c r="AF97" i="1" l="1"/>
  <c r="AJ97" i="1"/>
  <c r="AB97" i="1"/>
  <c r="X97" i="1"/>
  <c r="U75" i="1"/>
  <c r="U95" i="1" s="1"/>
  <c r="U49" i="1"/>
  <c r="U53" i="1" s="1"/>
  <c r="N53" i="1"/>
  <c r="N95" i="1" s="1"/>
  <c r="K21" i="2" l="1"/>
  <c r="K40" i="2"/>
  <c r="K42" i="2" l="1"/>
</calcChain>
</file>

<file path=xl/sharedStrings.xml><?xml version="1.0" encoding="utf-8"?>
<sst xmlns="http://schemas.openxmlformats.org/spreadsheetml/2006/main" count="911" uniqueCount="310">
  <si>
    <t>Приложение 1</t>
  </si>
  <si>
    <t>Форма расчета и распределения учебной нагрузки по кафедре на учебный год</t>
  </si>
  <si>
    <t>"Утверждаю"</t>
  </si>
  <si>
    <t>Проректор по АР:</t>
  </si>
  <si>
    <t>доц. Сырымбекова Э.И.</t>
  </si>
  <si>
    <t>РАСЧЕТ И РАСПРЕДЕЛЕНИЕ</t>
  </si>
  <si>
    <t>учебной работы по кафедре:   МАПП                        института: КГТИ</t>
  </si>
  <si>
    <t>Кыргызского государственного технического университета имени И.Раззакова на 2024/25 учебный год</t>
  </si>
  <si>
    <t>Наименование дисциплин и других видов учебной работы</t>
  </si>
  <si>
    <t>Количество кредитов</t>
  </si>
  <si>
    <t>Группа/Поток</t>
  </si>
  <si>
    <t>Кол.студ.бюджет</t>
  </si>
  <si>
    <t>Кол.студ. контракт</t>
  </si>
  <si>
    <t>Общее количество студентов</t>
  </si>
  <si>
    <t>Семестр</t>
  </si>
  <si>
    <t>Зачитывается в нагрузку кафедры (часов в неделю)</t>
  </si>
  <si>
    <t xml:space="preserve">Садиева А.Э. </t>
  </si>
  <si>
    <t>Кочнева С.В.</t>
  </si>
  <si>
    <t>Абдираимов А.А.</t>
  </si>
  <si>
    <t>Коколоева У.У.</t>
  </si>
  <si>
    <t>Жумалиев Ж.О.</t>
  </si>
  <si>
    <t>Белекова Г.Ш.</t>
  </si>
  <si>
    <t>Тилемишова Н.Т.</t>
  </si>
  <si>
    <t>Асиева А.К.</t>
  </si>
  <si>
    <t>Осмонбек кызы М.</t>
  </si>
  <si>
    <t>Хакимов Г.К.</t>
  </si>
  <si>
    <t>Алымкулов Н.Ж.</t>
  </si>
  <si>
    <t>Молдоканов Б.</t>
  </si>
  <si>
    <t>Почасовой фонд (час)</t>
  </si>
  <si>
    <t>Ауд. занятие</t>
  </si>
  <si>
    <t>Консультации и контроль</t>
  </si>
  <si>
    <t>РГР,РГЗ/Контр.работа</t>
  </si>
  <si>
    <t>Руководство</t>
  </si>
  <si>
    <t>Секретарь ГАК</t>
  </si>
  <si>
    <t>Конс. соиск. ст. д.н.</t>
  </si>
  <si>
    <t>Посещение занятий ППС</t>
  </si>
  <si>
    <t>Всего</t>
  </si>
  <si>
    <t>Рецензирование ВКР</t>
  </si>
  <si>
    <t>Обзорные лекции</t>
  </si>
  <si>
    <t>Участие в ГАК</t>
  </si>
  <si>
    <t>занятие</t>
  </si>
  <si>
    <t>Лекция</t>
  </si>
  <si>
    <t>Практика</t>
  </si>
  <si>
    <t>Лабораторное</t>
  </si>
  <si>
    <t>КР/КП</t>
  </si>
  <si>
    <t>ВКР</t>
  </si>
  <si>
    <t>руководство магистрантом</t>
  </si>
  <si>
    <t>ООП</t>
  </si>
  <si>
    <t>ауд.</t>
  </si>
  <si>
    <t>внеауд.</t>
  </si>
  <si>
    <t>Введение направ. ПП</t>
  </si>
  <si>
    <t>ТМО(ПИ)-1-24</t>
  </si>
  <si>
    <t>Тепло и хладотехника</t>
  </si>
  <si>
    <t>ТПООП-1-23, ИСОП</t>
  </si>
  <si>
    <t>ТПООПрг-2-23</t>
  </si>
  <si>
    <t>Биотехнологические ПиА</t>
  </si>
  <si>
    <t>БТб -1-23</t>
  </si>
  <si>
    <t>Управление проектом ПП</t>
  </si>
  <si>
    <t>ТМОг-1-23</t>
  </si>
  <si>
    <t>Система автоматизации проектирование/САD</t>
  </si>
  <si>
    <t>Защита интелектуальной собственности</t>
  </si>
  <si>
    <t>ТМО(б)-1-23</t>
  </si>
  <si>
    <t xml:space="preserve"> ПАПП и теплохладотехника</t>
  </si>
  <si>
    <t>МС(б)-1-23 + ИСОП</t>
  </si>
  <si>
    <t>МЛ(б)-1-22, ТППЖПг -1-23</t>
  </si>
  <si>
    <t>ХМК(б)-1-23, ХМКг-1-23</t>
  </si>
  <si>
    <t>ТК(б)-1-23</t>
  </si>
  <si>
    <t>ПАПП</t>
  </si>
  <si>
    <t>ТПООП(б)-1-22</t>
  </si>
  <si>
    <t>ТПООПрг (б)-2-22</t>
  </si>
  <si>
    <t>ОПОП</t>
  </si>
  <si>
    <t>ТПООП-1-22</t>
  </si>
  <si>
    <t>Оборудов РС</t>
  </si>
  <si>
    <t>ТПООПрг-1-22</t>
  </si>
  <si>
    <t>ПАПП 1</t>
  </si>
  <si>
    <t xml:space="preserve">ТМО(б)-1-22 </t>
  </si>
  <si>
    <t>Оборуд.молочной  отрасли</t>
  </si>
  <si>
    <t>МЛ(б)-1-22,ИСОП</t>
  </si>
  <si>
    <t>Технолог. Оборуд ХМК</t>
  </si>
  <si>
    <t>ХМК -1-22, ХМК г-1-22</t>
  </si>
  <si>
    <t>Технолог. оборуд  ТК</t>
  </si>
  <si>
    <t>ТК(б)-1-22</t>
  </si>
  <si>
    <t>ТМО1</t>
  </si>
  <si>
    <t>ТМО(б)-1-22</t>
  </si>
  <si>
    <t xml:space="preserve">Холодильная техника </t>
  </si>
  <si>
    <t>ПАПП 2 (КП)</t>
  </si>
  <si>
    <t>ЗИС (ПИ)</t>
  </si>
  <si>
    <t>ТМОг(б)-1-21 (ПИ)</t>
  </si>
  <si>
    <t>ЗИС(ХТКТ)</t>
  </si>
  <si>
    <t>ТМО-2-21(ХТКТ)</t>
  </si>
  <si>
    <t>Монтаж, сервис, ремонт, диагностика оборудования</t>
  </si>
  <si>
    <t>Технологические машины и оборудование  2 (КП)</t>
  </si>
  <si>
    <t>Поточные линии ПП (КП)</t>
  </si>
  <si>
    <t>Компьютерное моделирование технологических процессов</t>
  </si>
  <si>
    <t>Машины низкотемпературной техники</t>
  </si>
  <si>
    <t>ТМО-2-21 (ХТКТ)</t>
  </si>
  <si>
    <t xml:space="preserve"> Холодильная технология</t>
  </si>
  <si>
    <t>Моделирование физических процессов холодильной техники</t>
  </si>
  <si>
    <t>Основы инженерного строительства предприятий АПК</t>
  </si>
  <si>
    <t xml:space="preserve">Сервисное обслуживание холодильных машин и систем кондиционирования </t>
  </si>
  <si>
    <t>Государственный экзамен по направлению подготовки</t>
  </si>
  <si>
    <t>ТМО(б)-2-21 (ХТКТ)</t>
  </si>
  <si>
    <t>Защита выпускной квалификационной работы</t>
  </si>
  <si>
    <t>Учебная  практика</t>
  </si>
  <si>
    <t>ТМОб-1-23</t>
  </si>
  <si>
    <t>Производственная практика</t>
  </si>
  <si>
    <t>ТМОб-1-22</t>
  </si>
  <si>
    <t>Итого по очной форме обучения:</t>
  </si>
  <si>
    <t>Технолог.оборуд.ХМК</t>
  </si>
  <si>
    <t>ХМКдот-1-22</t>
  </si>
  <si>
    <t>Технолог.оборудов. ТК</t>
  </si>
  <si>
    <t>ТВдот-1-22</t>
  </si>
  <si>
    <t>ПАППи тепло</t>
  </si>
  <si>
    <t>ТПППЖПдот-1-22(МЛ,МС)</t>
  </si>
  <si>
    <t>ТПППРСдот-1-21(ХМК,ТК)</t>
  </si>
  <si>
    <t>ТПООПдот-1-22</t>
  </si>
  <si>
    <t>Холодильная техника</t>
  </si>
  <si>
    <t>ТМОдот-1-22</t>
  </si>
  <si>
    <t>Технолог.оборуд.МЛ</t>
  </si>
  <si>
    <t>ТПППЖПдот-1-22</t>
  </si>
  <si>
    <t>ЗИС</t>
  </si>
  <si>
    <t xml:space="preserve"> ТМОдот 1-21</t>
  </si>
  <si>
    <t>ПАПП2 (КП)</t>
  </si>
  <si>
    <t>ТМО 1</t>
  </si>
  <si>
    <t>ТМОдот -1-21</t>
  </si>
  <si>
    <t>Автоматизация обор ПП</t>
  </si>
  <si>
    <t>ТОМиТП</t>
  </si>
  <si>
    <t>ТМО 2 (КП)</t>
  </si>
  <si>
    <t>КМТП</t>
  </si>
  <si>
    <t>ТМОдот-1-20 (ПИ)</t>
  </si>
  <si>
    <t>ТМОдот(б)-1-20</t>
  </si>
  <si>
    <t>Итого по заочной форме обучения:</t>
  </si>
  <si>
    <t>История и метод. науки и произв.</t>
  </si>
  <si>
    <t>ТМО(м)-1-24</t>
  </si>
  <si>
    <t>Основные проц.промышленных систем ЗОС</t>
  </si>
  <si>
    <t>СиСТОиПП</t>
  </si>
  <si>
    <t>Соврем. ОПП</t>
  </si>
  <si>
    <t>Инженерная реология</t>
  </si>
  <si>
    <t>Технико эконом. обос.инноваций в ПИ(КПВ)</t>
  </si>
  <si>
    <t>ПОЭиОЭД</t>
  </si>
  <si>
    <t>Руководство магистрантом</t>
  </si>
  <si>
    <t>Автоматизация технолог.проц. и производств</t>
  </si>
  <si>
    <t>ТМО(м)-1-23</t>
  </si>
  <si>
    <t xml:space="preserve">Организация и проведение ремонтных работ </t>
  </si>
  <si>
    <t xml:space="preserve">Надежность тех.системы и оборуд. </t>
  </si>
  <si>
    <t>Производственная безопасность ПП</t>
  </si>
  <si>
    <t>Обзор лекция</t>
  </si>
  <si>
    <t>Итого по магистратуре:</t>
  </si>
  <si>
    <t>Всего:</t>
  </si>
  <si>
    <t>600.75</t>
  </si>
  <si>
    <t>Зав. кафедрой:</t>
  </si>
  <si>
    <t>Директор института/ВШ:</t>
  </si>
  <si>
    <t>Начальник УУ:</t>
  </si>
  <si>
    <t>Проректор по АР ____________________________</t>
  </si>
  <si>
    <t>доцент Сырымбекова Э.И.</t>
  </si>
  <si>
    <t>"___" _____________________ 2024 г.</t>
  </si>
  <si>
    <t xml:space="preserve">                            СВОДНАЯ ВЕДОМОСТЬ</t>
  </si>
  <si>
    <t>на 2024/ 2025 учебный год</t>
  </si>
  <si>
    <t>Фамилия И.О.</t>
  </si>
  <si>
    <t>Должность</t>
  </si>
  <si>
    <t>Ставка (основная, 
совмещение, совместительство)</t>
  </si>
  <si>
    <t>Ставка 
сумма</t>
  </si>
  <si>
    <t>Количество 
лекционных потоков</t>
  </si>
  <si>
    <t>Виды учебной нагрузки</t>
  </si>
  <si>
    <t>ИТОГО</t>
  </si>
  <si>
    <t>Лекции</t>
  </si>
  <si>
    <t>Практических и 
семинарских занятий</t>
  </si>
  <si>
    <t>Лабор. и др. зан., 
проводим. в подгруппе</t>
  </si>
  <si>
    <t>Курс.про-ект.и работы</t>
  </si>
  <si>
    <t xml:space="preserve">рецензирование контрольных работ </t>
  </si>
  <si>
    <t>Руководство 
практикой</t>
  </si>
  <si>
    <t>норма контрол</t>
  </si>
  <si>
    <t>на экзамены</t>
  </si>
  <si>
    <t>Дипломное проектирование защита</t>
  </si>
  <si>
    <t>Пос.зан.ППС</t>
  </si>
  <si>
    <t xml:space="preserve">руковод. магистр. и аспир. </t>
  </si>
  <si>
    <t xml:space="preserve">по учебному плану </t>
  </si>
  <si>
    <t>руководст.пр.</t>
  </si>
  <si>
    <t>контроль и прием СРС</t>
  </si>
  <si>
    <t>груповых</t>
  </si>
  <si>
    <t>учебной,педагог.</t>
  </si>
  <si>
    <t xml:space="preserve">производств. </t>
  </si>
  <si>
    <t>преддипломное</t>
  </si>
  <si>
    <t xml:space="preserve">Руководство ВКР
</t>
  </si>
  <si>
    <t>консульт. по
разделам</t>
  </si>
  <si>
    <t xml:space="preserve">рецензир.ВКР
</t>
  </si>
  <si>
    <t>участие в ГАК</t>
  </si>
  <si>
    <t>основ.</t>
  </si>
  <si>
    <t>совме-
щение</t>
  </si>
  <si>
    <t>совме-
стительство</t>
  </si>
  <si>
    <t>По бюджету КГТУ (структурные подразделения)</t>
  </si>
  <si>
    <t>Садиева А.Э.</t>
  </si>
  <si>
    <t>ст.преп.</t>
  </si>
  <si>
    <t>Итого по бюджету</t>
  </si>
  <si>
    <t>По контракту КГТУ (структурные подразделения)</t>
  </si>
  <si>
    <t>к.т.н., доц.</t>
  </si>
  <si>
    <t>преп.</t>
  </si>
  <si>
    <t>Итого по контракту</t>
  </si>
  <si>
    <t xml:space="preserve">Почасовой фонд </t>
  </si>
  <si>
    <t>ВСЕГО по кафедре</t>
  </si>
  <si>
    <t xml:space="preserve">Начальник УУ </t>
  </si>
  <si>
    <t>Дыканалиев К.М.</t>
  </si>
  <si>
    <t>2024/2025 уч.год</t>
  </si>
  <si>
    <t>1 ст.проф.</t>
  </si>
  <si>
    <t>Наименование дисциплин и других видов работ</t>
  </si>
  <si>
    <t>Группа</t>
  </si>
  <si>
    <t xml:space="preserve">Кол. студ.бюджет </t>
  </si>
  <si>
    <t>Кол. студ.контракт</t>
  </si>
  <si>
    <t>Лк</t>
  </si>
  <si>
    <t xml:space="preserve">Пр. зан. </t>
  </si>
  <si>
    <t>Лб.раб.</t>
  </si>
  <si>
    <t>Зачитывается в нагрузку кафедры (ч.)</t>
  </si>
  <si>
    <t>По учебному плану</t>
  </si>
  <si>
    <t>Руковод. КРиКП</t>
  </si>
  <si>
    <t>экзамен и прием СРС</t>
  </si>
  <si>
    <t>руководство ВКР</t>
  </si>
  <si>
    <t xml:space="preserve">руков.магистратура </t>
  </si>
  <si>
    <t>пос.зан.ППС</t>
  </si>
  <si>
    <t>Всего учебных часов по расчету</t>
  </si>
  <si>
    <t>Учебная</t>
  </si>
  <si>
    <t>производ.</t>
  </si>
  <si>
    <t xml:space="preserve"> ТМО1</t>
  </si>
  <si>
    <t xml:space="preserve">ТМО(б)-1-20,ТМОг-1-20 </t>
  </si>
  <si>
    <t xml:space="preserve">Тепло и хладотехника </t>
  </si>
  <si>
    <t>ТПООП(б)-2-22</t>
  </si>
  <si>
    <t>ПАПП и ТХ</t>
  </si>
  <si>
    <t>ХМК(б)-1-22, ХМКг-1-22</t>
  </si>
  <si>
    <t xml:space="preserve">ПАПП иТХ </t>
  </si>
  <si>
    <t>МЛ(б)-1-22,ТППЖПг-1-22, ИСОП</t>
  </si>
  <si>
    <t xml:space="preserve">МСб-1-22, </t>
  </si>
  <si>
    <t>Выпуск.квал. работа</t>
  </si>
  <si>
    <t>ТМО(б)-1-21, ТМОдот</t>
  </si>
  <si>
    <t>Руководство магист.</t>
  </si>
  <si>
    <t>зав.каф. МАПП                                         д.т.н., проф. Садиева А.Э.</t>
  </si>
  <si>
    <t>0,5 ст.проф.</t>
  </si>
  <si>
    <t>Поточные линии</t>
  </si>
  <si>
    <t>ТМО(б)-1-21</t>
  </si>
  <si>
    <t>МЛ(б)-1-21, ИСОП,МЛ(г)</t>
  </si>
  <si>
    <t>ТМО(б)-1-20, ТМОдот</t>
  </si>
  <si>
    <t>Технолог.оборуд. МЛ</t>
  </si>
  <si>
    <t>0,25 ст. доцент</t>
  </si>
  <si>
    <t>Производственная безопасность пищ.произ.</t>
  </si>
  <si>
    <t>1ст. доцент.</t>
  </si>
  <si>
    <t>Руководство ВКР</t>
  </si>
  <si>
    <t xml:space="preserve"> ТМО</t>
  </si>
  <si>
    <t>0,5 ст. доцент</t>
  </si>
  <si>
    <t>ТМО(ХТК)-1-21, ТМОдот</t>
  </si>
  <si>
    <t>Биотехнологические процессы и аппараты</t>
  </si>
  <si>
    <t xml:space="preserve"> ТМОдот</t>
  </si>
  <si>
    <t>1ст. Ст.преп.</t>
  </si>
  <si>
    <t>МЛ(б)-1-22,ТППЖПг -1-23</t>
  </si>
  <si>
    <t xml:space="preserve">ПАПП 2 </t>
  </si>
  <si>
    <t>Технологические оборудование малых предприятий</t>
  </si>
  <si>
    <t>Асиева  А.К.</t>
  </si>
  <si>
    <t>0,5ст. Ст.преп.</t>
  </si>
  <si>
    <t>1ст. преп.</t>
  </si>
  <si>
    <t xml:space="preserve">уч. ГОС </t>
  </si>
  <si>
    <t xml:space="preserve">Технологические машины и оборудование  1 </t>
  </si>
  <si>
    <t>Секретар ГОС и ВКР</t>
  </si>
  <si>
    <t xml:space="preserve">Поточные линии ПП </t>
  </si>
  <si>
    <t>0,25ст. преп.</t>
  </si>
  <si>
    <t>0,75 ст. доцент .</t>
  </si>
  <si>
    <t>ХМК -1-22,ХМК г-1-22</t>
  </si>
  <si>
    <t>ЗАПЛАНИРОВАННОЙ УЧЕБНОЙ НАГРУЗКИ ПРЕПОДАВАТЕЛЕЙ КАФЕДРЫ "ТЕПЛОЭНЕРГЕТИКА"</t>
  </si>
  <si>
    <t>Насирдинова С.М.</t>
  </si>
  <si>
    <t>ст. преп.</t>
  </si>
  <si>
    <t>заведующий кафедрой ТЭ</t>
  </si>
  <si>
    <t>Директор ЭИ                                Тентиев Р.Б.</t>
  </si>
  <si>
    <t>Консультации</t>
  </si>
  <si>
    <t>Руководство ООП</t>
  </si>
  <si>
    <t>Омуров Ж.М.</t>
  </si>
  <si>
    <t>Бекболотова А.К.</t>
  </si>
  <si>
    <t>Сыдыков Ж.Д.</t>
  </si>
  <si>
    <t>Исагалиева А.К.</t>
  </si>
  <si>
    <t>Бердиева М.Т.</t>
  </si>
  <si>
    <t>Джайлокеева А.М.</t>
  </si>
  <si>
    <t>Уманова Н.Д.</t>
  </si>
  <si>
    <t>д.б.н., проф</t>
  </si>
  <si>
    <t>к.э.н., доц.</t>
  </si>
  <si>
    <t>к.г.н., доц.</t>
  </si>
  <si>
    <t>Садыков Р.С.</t>
  </si>
  <si>
    <t>к.с-х.н., проф</t>
  </si>
  <si>
    <t>Сатыбалдиева Д.К.</t>
  </si>
  <si>
    <t>Калыбек у. М</t>
  </si>
  <si>
    <t>Куниев А.Х</t>
  </si>
  <si>
    <t>Бейшембиев М.С.</t>
  </si>
  <si>
    <t>Таштанбаева В.О.</t>
  </si>
  <si>
    <t>Жапакова Б.С.</t>
  </si>
  <si>
    <t>Шаршеева Э.Б.</t>
  </si>
  <si>
    <t>Орозахунова С.К.</t>
  </si>
  <si>
    <t>Кочорбаева З.Б.</t>
  </si>
  <si>
    <t>Егембердиева Г.А.</t>
  </si>
  <si>
    <t>Мурзаканов А.Н.</t>
  </si>
  <si>
    <t>Абдраев Д.</t>
  </si>
  <si>
    <t>Мамбетакунов А.К.</t>
  </si>
  <si>
    <t>Ауд. Занятие</t>
  </si>
  <si>
    <t>Маг-т/PhD докт-т</t>
  </si>
  <si>
    <t>Научный семинар</t>
  </si>
  <si>
    <t>Аспирантура</t>
  </si>
  <si>
    <t>Всего неауд.</t>
  </si>
  <si>
    <t>Всего ауд</t>
  </si>
  <si>
    <t>Почасовой фонд</t>
  </si>
  <si>
    <t>РГР,РГЗ/
Контр.работа</t>
  </si>
  <si>
    <t>ЗАПЛАНИРОВАННОЙ УЧЕБНОЙ НАГРУЗКИ ПРЕПОДАВАТЕЛЕЙ КАФЕДРЫ "ТЕХНОСФЕРНАЯ БЕЗОПАСНОСТЬ"</t>
  </si>
  <si>
    <t>Заведующий кафедрой ТБ</t>
  </si>
  <si>
    <t>Русланова К.Р.</t>
  </si>
  <si>
    <t xml:space="preserve">Чешигин М.Е. </t>
  </si>
  <si>
    <t>Ишенбеков У.И.</t>
  </si>
  <si>
    <t>Бакиева Ж.З.</t>
  </si>
  <si>
    <t>Иманалиева С.Ж.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</si>
</sst>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\ _₽"/>
  </numFmts>
  <fonts count="28">
    <font>
      <sz val="11"/>
      <color theme="1"/>
      <name val="Calibri"/>
      <charset val="13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8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9" fillId="0" borderId="0">
      <protection locked="0"/>
    </xf>
    <xf numFmtId="0" fontId="19" fillId="0" borderId="0">
      <protection locked="0"/>
    </xf>
  </cellStyleXfs>
  <cellXfs count="528">
    <xf numFmtId="0" fontId="0" fillId="0" borderId="0" xfId="0"/>
    <xf numFmtId="0" fontId="2" fillId="0" borderId="0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4" fillId="0" borderId="0" xfId="1">
      <alignment vertical="center"/>
    </xf>
    <xf numFmtId="0" fontId="5" fillId="2" borderId="3" xfId="3" applyFont="1" applyFill="1" applyBorder="1" applyAlignment="1" applyProtection="1">
      <alignment horizontal="center" vertical="center" textRotation="90" wrapText="1"/>
      <protection hidden="1"/>
    </xf>
    <xf numFmtId="0" fontId="5" fillId="2" borderId="4" xfId="3" applyFont="1" applyFill="1" applyBorder="1" applyAlignment="1" applyProtection="1">
      <alignment horizontal="center" vertical="center" wrapText="1"/>
      <protection hidden="1"/>
    </xf>
    <xf numFmtId="0" fontId="6" fillId="2" borderId="3" xfId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2" borderId="4" xfId="2" applyFont="1" applyFill="1" applyBorder="1" applyAlignment="1">
      <alignment vertical="top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4" xfId="1" applyFont="1" applyFill="1" applyBorder="1" applyAlignment="1">
      <alignment vertical="top" wrapText="1"/>
    </xf>
    <xf numFmtId="0" fontId="7" fillId="2" borderId="4" xfId="2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/>
    </xf>
    <xf numFmtId="0" fontId="7" fillId="3" borderId="12" xfId="0" applyFont="1" applyFill="1" applyBorder="1" applyAlignment="1"/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/>
    </xf>
    <xf numFmtId="0" fontId="7" fillId="3" borderId="4" xfId="1" applyFont="1" applyFill="1" applyBorder="1" applyAlignment="1">
      <alignment horizontal="left"/>
    </xf>
    <xf numFmtId="0" fontId="7" fillId="0" borderId="4" xfId="2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8" fillId="2" borderId="4" xfId="2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5" fillId="2" borderId="4" xfId="1" applyFont="1" applyFill="1" applyBorder="1" applyAlignment="1">
      <alignment vertical="center" wrapText="1"/>
    </xf>
    <xf numFmtId="0" fontId="10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wrapText="1"/>
    </xf>
    <xf numFmtId="0" fontId="12" fillId="0" borderId="4" xfId="1" applyFont="1" applyBorder="1" applyAlignment="1"/>
    <xf numFmtId="0" fontId="13" fillId="2" borderId="4" xfId="1" applyFont="1" applyFill="1" applyBorder="1" applyAlignment="1">
      <alignment vertical="top"/>
    </xf>
    <xf numFmtId="0" fontId="11" fillId="0" borderId="4" xfId="1" applyFont="1" applyBorder="1" applyAlignment="1"/>
    <xf numFmtId="0" fontId="10" fillId="0" borderId="4" xfId="1" applyFont="1" applyBorder="1" applyAlignment="1"/>
    <xf numFmtId="0" fontId="10" fillId="4" borderId="4" xfId="1" applyFont="1" applyFill="1" applyBorder="1" applyAlignment="1"/>
    <xf numFmtId="0" fontId="5" fillId="2" borderId="4" xfId="1" applyFont="1" applyFill="1" applyBorder="1" applyAlignment="1">
      <alignment horizontal="center" vertical="center" wrapText="1"/>
    </xf>
    <xf numFmtId="0" fontId="5" fillId="2" borderId="4" xfId="3" applyFont="1" applyFill="1" applyBorder="1" applyAlignment="1" applyProtection="1">
      <alignment horizontal="center" vertical="center" textRotation="90" wrapText="1"/>
      <protection hidden="1"/>
    </xf>
    <xf numFmtId="0" fontId="7" fillId="3" borderId="1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3" fillId="0" borderId="4" xfId="1" applyFont="1" applyFill="1" applyBorder="1" applyAlignment="1">
      <alignment vertical="top"/>
    </xf>
    <xf numFmtId="0" fontId="11" fillId="0" borderId="4" xfId="1" applyFont="1" applyBorder="1" applyAlignment="1">
      <alignment wrapText="1"/>
    </xf>
    <xf numFmtId="0" fontId="11" fillId="2" borderId="4" xfId="1" applyFont="1" applyFill="1" applyBorder="1">
      <alignment vertical="center"/>
    </xf>
    <xf numFmtId="164" fontId="7" fillId="3" borderId="4" xfId="0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vertical="center"/>
    </xf>
    <xf numFmtId="0" fontId="15" fillId="4" borderId="8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top" wrapText="1"/>
    </xf>
    <xf numFmtId="0" fontId="7" fillId="3" borderId="4" xfId="1" applyFont="1" applyFill="1" applyBorder="1" applyAlignment="1">
      <alignment wrapText="1"/>
    </xf>
    <xf numFmtId="0" fontId="16" fillId="2" borderId="4" xfId="4" applyFont="1" applyFill="1" applyBorder="1" applyAlignment="1" applyProtection="1">
      <alignment vertical="center" wrapText="1"/>
    </xf>
    <xf numFmtId="0" fontId="5" fillId="2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vertical="top" wrapText="1"/>
    </xf>
    <xf numFmtId="0" fontId="16" fillId="2" borderId="4" xfId="1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6" fillId="2" borderId="4" xfId="0" applyFont="1" applyFill="1" applyBorder="1" applyAlignment="1"/>
    <xf numFmtId="0" fontId="16" fillId="2" borderId="20" xfId="0" applyFont="1" applyFill="1" applyBorder="1" applyAlignment="1">
      <alignment wrapText="1"/>
    </xf>
    <xf numFmtId="0" fontId="17" fillId="0" borderId="8" xfId="0" applyFont="1" applyFill="1" applyBorder="1" applyAlignment="1">
      <alignment vertical="top" wrapText="1"/>
    </xf>
    <xf numFmtId="0" fontId="7" fillId="3" borderId="4" xfId="0" applyFont="1" applyFill="1" applyBorder="1"/>
    <xf numFmtId="165" fontId="7" fillId="3" borderId="4" xfId="0" applyNumberFormat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top" wrapText="1"/>
    </xf>
    <xf numFmtId="0" fontId="7" fillId="3" borderId="4" xfId="2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center"/>
    </xf>
    <xf numFmtId="0" fontId="16" fillId="3" borderId="4" xfId="4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/>
    <xf numFmtId="0" fontId="7" fillId="2" borderId="19" xfId="0" applyFont="1" applyFill="1" applyBorder="1" applyAlignment="1">
      <alignment vertical="top" wrapText="1"/>
    </xf>
    <xf numFmtId="0" fontId="8" fillId="0" borderId="4" xfId="0" applyFont="1" applyBorder="1" applyAlignment="1"/>
    <xf numFmtId="2" fontId="7" fillId="3" borderId="4" xfId="0" applyNumberFormat="1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top" wrapText="1"/>
    </xf>
    <xf numFmtId="0" fontId="16" fillId="3" borderId="4" xfId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0" borderId="4" xfId="2" applyFont="1" applyFill="1" applyBorder="1" applyAlignment="1">
      <alignment vertical="top"/>
    </xf>
    <xf numFmtId="0" fontId="16" fillId="3" borderId="4" xfId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/>
    </xf>
    <xf numFmtId="0" fontId="7" fillId="2" borderId="4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justify"/>
    </xf>
    <xf numFmtId="0" fontId="7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4" fontId="7" fillId="3" borderId="4" xfId="0" applyNumberFormat="1" applyFont="1" applyFill="1" applyBorder="1"/>
    <xf numFmtId="0" fontId="5" fillId="2" borderId="4" xfId="2" applyFont="1" applyFill="1" applyBorder="1" applyAlignment="1">
      <alignment vertical="top" wrapText="1"/>
    </xf>
    <xf numFmtId="0" fontId="10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vertical="top"/>
    </xf>
    <xf numFmtId="0" fontId="13" fillId="3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left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5" fillId="2" borderId="4" xfId="1" applyFont="1" applyFill="1" applyBorder="1" applyAlignment="1">
      <alignment vertical="top"/>
    </xf>
    <xf numFmtId="0" fontId="13" fillId="0" borderId="4" xfId="1" applyFont="1" applyBorder="1" applyAlignment="1">
      <alignment horizontal="left"/>
    </xf>
    <xf numFmtId="0" fontId="13" fillId="0" borderId="4" xfId="1" applyFont="1" applyFill="1" applyBorder="1" applyAlignment="1">
      <alignment horizontal="center" vertical="top"/>
    </xf>
    <xf numFmtId="0" fontId="13" fillId="0" borderId="4" xfId="1" applyFont="1" applyFill="1" applyBorder="1" applyAlignment="1">
      <alignment horizontal="left" vertical="top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vertical="center"/>
    </xf>
    <xf numFmtId="0" fontId="13" fillId="0" borderId="4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left" vertical="top" wrapText="1"/>
    </xf>
    <xf numFmtId="0" fontId="13" fillId="2" borderId="4" xfId="1" applyFont="1" applyFill="1" applyBorder="1" applyAlignment="1">
      <alignment vertical="top" wrapText="1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/>
    <xf numFmtId="0" fontId="13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 textRotation="90" wrapText="1"/>
      <protection hidden="1"/>
    </xf>
    <xf numFmtId="0" fontId="13" fillId="2" borderId="4" xfId="3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left" vertical="top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/>
    </xf>
    <xf numFmtId="0" fontId="13" fillId="0" borderId="8" xfId="1" applyFont="1" applyFill="1" applyBorder="1">
      <alignment vertical="center"/>
    </xf>
    <xf numFmtId="0" fontId="11" fillId="2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vertical="top" wrapText="1"/>
    </xf>
    <xf numFmtId="0" fontId="12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16" fillId="2" borderId="27" xfId="0" applyFont="1" applyFill="1" applyBorder="1" applyAlignment="1">
      <alignment wrapText="1"/>
    </xf>
    <xf numFmtId="0" fontId="19" fillId="0" borderId="0" xfId="1" applyFont="1" applyFill="1" applyBorder="1" applyAlignment="1"/>
    <xf numFmtId="0" fontId="13" fillId="2" borderId="4" xfId="1" applyFont="1" applyFill="1" applyBorder="1" applyAlignment="1">
      <alignment horizontal="center" vertical="center" wrapText="1"/>
    </xf>
    <xf numFmtId="0" fontId="13" fillId="2" borderId="4" xfId="3" applyFont="1" applyFill="1" applyBorder="1" applyAlignment="1" applyProtection="1">
      <alignment horizontal="center" vertical="center" textRotation="90" wrapText="1"/>
      <protection hidden="1"/>
    </xf>
    <xf numFmtId="0" fontId="11" fillId="2" borderId="3" xfId="1" applyFont="1" applyFill="1" applyBorder="1" applyAlignment="1">
      <alignment horizontal="center" vertical="center"/>
    </xf>
    <xf numFmtId="0" fontId="14" fillId="2" borderId="8" xfId="1" applyFont="1" applyFill="1" applyBorder="1">
      <alignment vertical="center"/>
    </xf>
    <xf numFmtId="164" fontId="7" fillId="3" borderId="8" xfId="0" applyNumberFormat="1" applyFont="1" applyFill="1" applyBorder="1" applyAlignment="1">
      <alignment horizontal="center"/>
    </xf>
    <xf numFmtId="165" fontId="7" fillId="3" borderId="8" xfId="0" applyNumberFormat="1" applyFont="1" applyFill="1" applyBorder="1" applyAlignment="1">
      <alignment horizontal="center"/>
    </xf>
    <xf numFmtId="0" fontId="20" fillId="0" borderId="0" xfId="1" applyFont="1">
      <alignment vertical="center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18" fillId="0" borderId="0" xfId="1" applyFont="1" applyBorder="1" applyAlignment="1">
      <alignment vertical="top"/>
    </xf>
    <xf numFmtId="0" fontId="13" fillId="0" borderId="0" xfId="1" applyFont="1" applyBorder="1" applyAlignment="1">
      <alignment vertical="top"/>
    </xf>
    <xf numFmtId="0" fontId="13" fillId="0" borderId="0" xfId="1" applyFont="1" applyBorder="1" applyAlignment="1">
      <alignment horizontal="center" vertical="top"/>
    </xf>
    <xf numFmtId="0" fontId="18" fillId="2" borderId="0" xfId="1" applyNumberFormat="1" applyFont="1" applyFill="1" applyBorder="1" applyAlignment="1">
      <alignment vertical="top"/>
    </xf>
    <xf numFmtId="0" fontId="13" fillId="0" borderId="0" xfId="1" applyFont="1" applyBorder="1" applyAlignment="1">
      <alignment horizontal="left" vertical="top"/>
    </xf>
    <xf numFmtId="2" fontId="18" fillId="0" borderId="0" xfId="1" applyNumberFormat="1" applyFont="1" applyBorder="1" applyAlignment="1">
      <alignment vertical="top"/>
    </xf>
    <xf numFmtId="0" fontId="11" fillId="0" borderId="0" xfId="1" applyFont="1" applyFill="1" applyAlignment="1"/>
    <xf numFmtId="0" fontId="10" fillId="0" borderId="0" xfId="1" applyFont="1" applyFill="1" applyAlignment="1"/>
    <xf numFmtId="2" fontId="13" fillId="0" borderId="0" xfId="1" applyNumberFormat="1" applyFont="1" applyAlignment="1">
      <alignment horizontal="center" vertical="top"/>
    </xf>
    <xf numFmtId="164" fontId="18" fillId="0" borderId="0" xfId="1" applyNumberFormat="1" applyFont="1" applyBorder="1" applyAlignment="1">
      <alignment vertical="top"/>
    </xf>
    <xf numFmtId="164" fontId="13" fillId="0" borderId="0" xfId="1" applyNumberFormat="1" applyFont="1" applyBorder="1" applyAlignment="1">
      <alignment horizontal="center" vertical="top"/>
    </xf>
    <xf numFmtId="2" fontId="13" fillId="0" borderId="0" xfId="1" applyNumberFormat="1" applyFont="1" applyAlignment="1">
      <alignment vertical="top"/>
    </xf>
    <xf numFmtId="164" fontId="13" fillId="0" borderId="0" xfId="1" applyNumberFormat="1" applyFont="1" applyAlignment="1">
      <alignment vertical="top"/>
    </xf>
    <xf numFmtId="0" fontId="7" fillId="3" borderId="0" xfId="0" applyFont="1" applyFill="1" applyAlignment="1"/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9" fillId="3" borderId="33" xfId="0" applyFont="1" applyFill="1" applyBorder="1" applyAlignment="1"/>
    <xf numFmtId="0" fontId="7" fillId="3" borderId="8" xfId="0" applyFont="1" applyFill="1" applyBorder="1" applyAlignment="1">
      <alignment horizontal="center" textRotation="90"/>
    </xf>
    <xf numFmtId="0" fontId="7" fillId="3" borderId="13" xfId="0" applyFont="1" applyFill="1" applyBorder="1" applyAlignment="1">
      <alignment horizontal="center" textRotation="90"/>
    </xf>
    <xf numFmtId="0" fontId="7" fillId="3" borderId="2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horizontal="center" textRotation="90"/>
    </xf>
    <xf numFmtId="0" fontId="7" fillId="3" borderId="7" xfId="0" applyFont="1" applyFill="1" applyBorder="1" applyAlignment="1">
      <alignment horizontal="center" textRotation="90"/>
    </xf>
    <xf numFmtId="0" fontId="7" fillId="4" borderId="4" xfId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/>
    </xf>
    <xf numFmtId="0" fontId="7" fillId="4" borderId="4" xfId="2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7" xfId="0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 textRotation="90"/>
    </xf>
    <xf numFmtId="164" fontId="7" fillId="3" borderId="4" xfId="0" applyNumberFormat="1" applyFont="1" applyFill="1" applyBorder="1" applyAlignment="1">
      <alignment horizontal="center" textRotation="90"/>
    </xf>
    <xf numFmtId="0" fontId="7" fillId="3" borderId="41" xfId="0" applyFont="1" applyFill="1" applyBorder="1" applyAlignment="1">
      <alignment horizontal="center" textRotation="90" wrapText="1"/>
    </xf>
    <xf numFmtId="164" fontId="7" fillId="3" borderId="17" xfId="0" applyNumberFormat="1" applyFont="1" applyFill="1" applyBorder="1" applyAlignment="1">
      <alignment horizontal="center" textRotation="90" wrapText="1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64" fontId="9" fillId="4" borderId="26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9" xfId="0" applyFont="1" applyFill="1" applyBorder="1" applyAlignment="1">
      <alignment horizontal="center" textRotation="90" wrapText="1"/>
    </xf>
    <xf numFmtId="0" fontId="9" fillId="3" borderId="19" xfId="0" applyFont="1" applyFill="1" applyBorder="1" applyAlignment="1">
      <alignment horizontal="center" textRotation="90"/>
    </xf>
    <xf numFmtId="2" fontId="9" fillId="4" borderId="26" xfId="0" applyNumberFormat="1" applyFont="1" applyFill="1" applyBorder="1" applyAlignment="1">
      <alignment horizontal="center"/>
    </xf>
    <xf numFmtId="2" fontId="9" fillId="4" borderId="16" xfId="0" applyNumberFormat="1" applyFont="1" applyFill="1" applyBorder="1" applyAlignment="1">
      <alignment horizontal="center"/>
    </xf>
    <xf numFmtId="0" fontId="7" fillId="3" borderId="12" xfId="0" applyFont="1" applyFill="1" applyBorder="1"/>
    <xf numFmtId="0" fontId="7" fillId="3" borderId="8" xfId="0" applyFont="1" applyFill="1" applyBorder="1"/>
    <xf numFmtId="0" fontId="7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textRotation="90"/>
    </xf>
    <xf numFmtId="0" fontId="7" fillId="3" borderId="17" xfId="0" applyFont="1" applyFill="1" applyBorder="1"/>
    <xf numFmtId="0" fontId="7" fillId="3" borderId="23" xfId="0" applyFont="1" applyFill="1" applyBorder="1"/>
    <xf numFmtId="0" fontId="7" fillId="3" borderId="3" xfId="0" applyFont="1" applyFill="1" applyBorder="1"/>
    <xf numFmtId="0" fontId="7" fillId="3" borderId="48" xfId="0" applyFont="1" applyFill="1" applyBorder="1"/>
    <xf numFmtId="0" fontId="9" fillId="3" borderId="40" xfId="0" applyFont="1" applyFill="1" applyBorder="1" applyAlignment="1">
      <alignment horizontal="center" textRotation="90"/>
    </xf>
    <xf numFmtId="0" fontId="7" fillId="3" borderId="9" xfId="0" applyFont="1" applyFill="1" applyBorder="1"/>
    <xf numFmtId="0" fontId="7" fillId="3" borderId="40" xfId="0" applyFont="1" applyFill="1" applyBorder="1"/>
    <xf numFmtId="0" fontId="7" fillId="3" borderId="10" xfId="0" applyFont="1" applyFill="1" applyBorder="1"/>
    <xf numFmtId="0" fontId="7" fillId="3" borderId="43" xfId="0" applyFont="1" applyFill="1" applyBorder="1"/>
    <xf numFmtId="2" fontId="9" fillId="4" borderId="50" xfId="0" applyNumberFormat="1" applyFont="1" applyFill="1" applyBorder="1" applyAlignment="1">
      <alignment horizontal="center"/>
    </xf>
    <xf numFmtId="2" fontId="9" fillId="4" borderId="50" xfId="0" applyNumberFormat="1" applyFont="1" applyFill="1" applyBorder="1"/>
    <xf numFmtId="0" fontId="7" fillId="3" borderId="13" xfId="0" applyFont="1" applyFill="1" applyBorder="1"/>
    <xf numFmtId="0" fontId="7" fillId="3" borderId="44" xfId="0" applyFont="1" applyFill="1" applyBorder="1"/>
    <xf numFmtId="0" fontId="7" fillId="3" borderId="11" xfId="0" applyFont="1" applyFill="1" applyBorder="1" applyAlignment="1"/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9" fillId="3" borderId="52" xfId="0" applyFont="1" applyFill="1" applyBorder="1" applyAlignment="1">
      <alignment horizontal="left"/>
    </xf>
    <xf numFmtId="0" fontId="7" fillId="3" borderId="5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164" fontId="7" fillId="3" borderId="24" xfId="0" applyNumberFormat="1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164" fontId="7" fillId="3" borderId="53" xfId="0" applyNumberFormat="1" applyFont="1" applyFill="1" applyBorder="1" applyAlignment="1">
      <alignment horizontal="center"/>
    </xf>
    <xf numFmtId="0" fontId="9" fillId="3" borderId="59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7" fillId="3" borderId="56" xfId="0" applyFont="1" applyFill="1" applyBorder="1"/>
    <xf numFmtId="0" fontId="7" fillId="3" borderId="14" xfId="0" applyFont="1" applyFill="1" applyBorder="1"/>
    <xf numFmtId="0" fontId="7" fillId="3" borderId="53" xfId="0" applyFont="1" applyFill="1" applyBorder="1"/>
    <xf numFmtId="0" fontId="7" fillId="3" borderId="24" xfId="0" applyFont="1" applyFill="1" applyBorder="1"/>
    <xf numFmtId="2" fontId="9" fillId="5" borderId="4" xfId="0" applyNumberFormat="1" applyFont="1" applyFill="1" applyBorder="1" applyAlignment="1">
      <alignment horizontal="center"/>
    </xf>
    <xf numFmtId="0" fontId="9" fillId="3" borderId="4" xfId="0" applyFont="1" applyFill="1" applyBorder="1"/>
    <xf numFmtId="0" fontId="9" fillId="3" borderId="8" xfId="0" applyFont="1" applyFill="1" applyBorder="1"/>
    <xf numFmtId="0" fontId="9" fillId="3" borderId="30" xfId="0" applyFont="1" applyFill="1" applyBorder="1"/>
    <xf numFmtId="0" fontId="9" fillId="3" borderId="3" xfId="0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0" fontId="9" fillId="4" borderId="52" xfId="0" applyFont="1" applyFill="1" applyBorder="1"/>
    <xf numFmtId="0" fontId="7" fillId="3" borderId="15" xfId="0" applyFont="1" applyFill="1" applyBorder="1"/>
    <xf numFmtId="0" fontId="7" fillId="3" borderId="55" xfId="0" applyFont="1" applyFill="1" applyBorder="1"/>
    <xf numFmtId="0" fontId="7" fillId="3" borderId="25" xfId="0" applyFont="1" applyFill="1" applyBorder="1"/>
    <xf numFmtId="0" fontId="7" fillId="3" borderId="50" xfId="0" applyFont="1" applyFill="1" applyBorder="1"/>
    <xf numFmtId="0" fontId="7" fillId="3" borderId="26" xfId="0" applyFont="1" applyFill="1" applyBorder="1"/>
    <xf numFmtId="0" fontId="7" fillId="3" borderId="57" xfId="0" applyFont="1" applyFill="1" applyBorder="1"/>
    <xf numFmtId="0" fontId="22" fillId="0" borderId="0" xfId="1" applyFont="1" applyAlignment="1">
      <alignment vertical="top"/>
    </xf>
    <xf numFmtId="0" fontId="21" fillId="0" borderId="0" xfId="0" applyFont="1"/>
    <xf numFmtId="0" fontId="23" fillId="0" borderId="0" xfId="0" applyFont="1"/>
    <xf numFmtId="0" fontId="24" fillId="0" borderId="8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 wrapText="1"/>
    </xf>
    <xf numFmtId="0" fontId="24" fillId="3" borderId="4" xfId="1" applyFont="1" applyFill="1" applyBorder="1" applyAlignment="1">
      <alignment horizontal="left" vertical="top"/>
    </xf>
    <xf numFmtId="2" fontId="24" fillId="3" borderId="4" xfId="1" applyNumberFormat="1" applyFont="1" applyFill="1" applyBorder="1" applyAlignment="1">
      <alignment horizontal="center" vertical="top" wrapText="1"/>
    </xf>
    <xf numFmtId="1" fontId="24" fillId="3" borderId="4" xfId="1" applyNumberFormat="1" applyFont="1" applyFill="1" applyBorder="1" applyAlignment="1">
      <alignment horizontal="center" vertical="center"/>
    </xf>
    <xf numFmtId="2" fontId="24" fillId="3" borderId="4" xfId="1" applyNumberFormat="1" applyFont="1" applyFill="1" applyBorder="1" applyAlignment="1">
      <alignment horizontal="center" vertical="center"/>
    </xf>
    <xf numFmtId="0" fontId="24" fillId="3" borderId="4" xfId="1" applyNumberFormat="1" applyFont="1" applyFill="1" applyBorder="1" applyAlignment="1">
      <alignment horizontal="center" vertical="top"/>
    </xf>
    <xf numFmtId="2" fontId="24" fillId="3" borderId="4" xfId="1" applyNumberFormat="1" applyFont="1" applyFill="1" applyBorder="1" applyAlignment="1">
      <alignment horizontal="left" vertical="top"/>
    </xf>
    <xf numFmtId="0" fontId="24" fillId="3" borderId="4" xfId="1" applyFont="1" applyFill="1" applyBorder="1" applyAlignment="1">
      <alignment horizontal="center" vertical="top" wrapText="1"/>
    </xf>
    <xf numFmtId="0" fontId="24" fillId="3" borderId="4" xfId="1" applyFont="1" applyFill="1" applyBorder="1" applyAlignment="1">
      <alignment horizontal="center" vertical="top"/>
    </xf>
    <xf numFmtId="0" fontId="25" fillId="3" borderId="4" xfId="1" applyFont="1" applyFill="1" applyBorder="1" applyAlignment="1">
      <alignment horizontal="center" vertical="top"/>
    </xf>
    <xf numFmtId="2" fontId="25" fillId="3" borderId="4" xfId="1" applyNumberFormat="1" applyFont="1" applyFill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/>
    </xf>
    <xf numFmtId="164" fontId="25" fillId="3" borderId="4" xfId="1" applyNumberFormat="1" applyFont="1" applyFill="1" applyBorder="1" applyAlignment="1">
      <alignment horizontal="center" vertical="center"/>
    </xf>
    <xf numFmtId="1" fontId="25" fillId="3" borderId="4" xfId="1" applyNumberFormat="1" applyFont="1" applyFill="1" applyBorder="1" applyAlignment="1">
      <alignment horizontal="center" vertical="center"/>
    </xf>
    <xf numFmtId="0" fontId="25" fillId="3" borderId="4" xfId="1" applyNumberFormat="1" applyFont="1" applyFill="1" applyBorder="1" applyAlignment="1">
      <alignment horizontal="center" vertical="top"/>
    </xf>
    <xf numFmtId="0" fontId="24" fillId="3" borderId="4" xfId="1" applyFont="1" applyFill="1" applyBorder="1" applyAlignment="1">
      <alignment horizontal="center" vertical="center"/>
    </xf>
    <xf numFmtId="1" fontId="24" fillId="3" borderId="4" xfId="1" applyNumberFormat="1" applyFont="1" applyFill="1" applyBorder="1" applyAlignment="1">
      <alignment horizontal="center" vertical="top"/>
    </xf>
    <xf numFmtId="2" fontId="24" fillId="3" borderId="4" xfId="1" applyNumberFormat="1" applyFont="1" applyFill="1" applyBorder="1" applyAlignment="1">
      <alignment horizontal="center" vertical="top"/>
    </xf>
    <xf numFmtId="164" fontId="24" fillId="3" borderId="4" xfId="1" applyNumberFormat="1" applyFont="1" applyFill="1" applyBorder="1" applyAlignment="1">
      <alignment horizontal="center" vertical="center"/>
    </xf>
    <xf numFmtId="164" fontId="24" fillId="3" borderId="4" xfId="1" applyNumberFormat="1" applyFont="1" applyFill="1" applyBorder="1" applyAlignment="1">
      <alignment horizontal="center" vertical="top"/>
    </xf>
    <xf numFmtId="0" fontId="25" fillId="0" borderId="4" xfId="1" applyFont="1" applyBorder="1" applyAlignment="1">
      <alignment horizontal="center" vertical="top"/>
    </xf>
    <xf numFmtId="0" fontId="24" fillId="0" borderId="4" xfId="1" applyFont="1" applyBorder="1" applyAlignment="1">
      <alignment horizontal="center" vertical="top"/>
    </xf>
    <xf numFmtId="2" fontId="25" fillId="0" borderId="4" xfId="1" applyNumberFormat="1" applyFont="1" applyBorder="1" applyAlignment="1">
      <alignment horizontal="center" vertical="center"/>
    </xf>
    <xf numFmtId="1" fontId="25" fillId="0" borderId="4" xfId="1" applyNumberFormat="1" applyFont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top" wrapText="1"/>
    </xf>
    <xf numFmtId="0" fontId="25" fillId="0" borderId="8" xfId="1" applyFont="1" applyFill="1" applyBorder="1" applyAlignment="1">
      <alignment horizontal="center" vertical="justify"/>
    </xf>
    <xf numFmtId="0" fontId="25" fillId="0" borderId="4" xfId="1" applyFont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justify"/>
    </xf>
    <xf numFmtId="0" fontId="25" fillId="0" borderId="4" xfId="1" applyNumberFormat="1" applyFont="1" applyBorder="1" applyAlignment="1">
      <alignment horizontal="center" vertical="center"/>
    </xf>
    <xf numFmtId="1" fontId="25" fillId="0" borderId="4" xfId="1" applyNumberFormat="1" applyFont="1" applyBorder="1" applyAlignment="1">
      <alignment horizontal="center" vertical="top"/>
    </xf>
    <xf numFmtId="164" fontId="25" fillId="0" borderId="4" xfId="1" applyNumberFormat="1" applyFont="1" applyBorder="1" applyAlignment="1">
      <alignment horizontal="center" vertical="top"/>
    </xf>
    <xf numFmtId="0" fontId="26" fillId="0" borderId="0" xfId="1" applyFont="1">
      <alignment vertical="center"/>
    </xf>
    <xf numFmtId="0" fontId="27" fillId="0" borderId="0" xfId="1" applyFont="1" applyAlignment="1"/>
    <xf numFmtId="0" fontId="25" fillId="0" borderId="0" xfId="1" applyFont="1" applyAlignment="1">
      <alignment vertical="top"/>
    </xf>
    <xf numFmtId="0" fontId="13" fillId="0" borderId="0" xfId="1" applyFont="1" applyBorder="1" applyAlignment="1">
      <alignment horizontal="left" vertical="top"/>
    </xf>
    <xf numFmtId="0" fontId="24" fillId="0" borderId="8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justify" textRotation="90" wrapText="1"/>
    </xf>
    <xf numFmtId="0" fontId="24" fillId="0" borderId="8" xfId="1" applyFont="1" applyFill="1" applyBorder="1" applyAlignment="1">
      <alignment horizontal="center" textRotation="90"/>
    </xf>
    <xf numFmtId="0" fontId="24" fillId="0" borderId="8" xfId="1" applyFont="1" applyFill="1" applyBorder="1" applyAlignment="1">
      <alignment horizontal="center" textRotation="90" wrapText="1"/>
    </xf>
    <xf numFmtId="0" fontId="24" fillId="0" borderId="4" xfId="1" applyFont="1" applyFill="1" applyBorder="1" applyAlignment="1">
      <alignment horizontal="center" vertical="justify" textRotation="90"/>
    </xf>
    <xf numFmtId="2" fontId="24" fillId="0" borderId="3" xfId="1" applyNumberFormat="1" applyFont="1" applyFill="1" applyBorder="1" applyAlignment="1">
      <alignment horizontal="center" vertical="top" textRotation="90" wrapText="1"/>
    </xf>
    <xf numFmtId="2" fontId="24" fillId="0" borderId="6" xfId="1" applyNumberFormat="1" applyFont="1" applyFill="1" applyBorder="1" applyAlignment="1">
      <alignment horizontal="center" vertical="top" textRotation="90" wrapText="1"/>
    </xf>
    <xf numFmtId="2" fontId="24" fillId="0" borderId="8" xfId="1" applyNumberFormat="1" applyFont="1" applyFill="1" applyBorder="1" applyAlignment="1">
      <alignment horizontal="center" vertical="top" textRotation="90" wrapText="1"/>
    </xf>
    <xf numFmtId="0" fontId="24" fillId="0" borderId="4" xfId="1" applyFont="1" applyFill="1" applyBorder="1" applyAlignment="1">
      <alignment vertical="justify" textRotation="90"/>
    </xf>
    <xf numFmtId="164" fontId="24" fillId="0" borderId="4" xfId="1" applyNumberFormat="1" applyFont="1" applyFill="1" applyBorder="1" applyAlignment="1">
      <alignment vertical="justify" textRotation="90"/>
    </xf>
    <xf numFmtId="2" fontId="24" fillId="0" borderId="4" xfId="1" applyNumberFormat="1" applyFont="1" applyFill="1" applyBorder="1" applyAlignment="1">
      <alignment horizontal="center" vertical="top"/>
    </xf>
    <xf numFmtId="164" fontId="0" fillId="0" borderId="0" xfId="0" applyNumberFormat="1"/>
    <xf numFmtId="2" fontId="25" fillId="0" borderId="4" xfId="1" applyNumberFormat="1" applyFont="1" applyBorder="1" applyAlignment="1">
      <alignment horizontal="center" vertical="top"/>
    </xf>
    <xf numFmtId="2" fontId="25" fillId="0" borderId="8" xfId="1" applyNumberFormat="1" applyFont="1" applyFill="1" applyBorder="1" applyAlignment="1">
      <alignment horizontal="center" vertical="justify"/>
    </xf>
    <xf numFmtId="0" fontId="24" fillId="0" borderId="4" xfId="1" applyFont="1" applyFill="1" applyBorder="1" applyAlignment="1">
      <alignment horizontal="center" vertical="center"/>
    </xf>
    <xf numFmtId="164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left" vertical="top"/>
    </xf>
    <xf numFmtId="0" fontId="24" fillId="0" borderId="4" xfId="1" applyFont="1" applyFill="1" applyBorder="1" applyAlignment="1">
      <alignment horizontal="center" vertical="top" wrapText="1"/>
    </xf>
    <xf numFmtId="2" fontId="24" fillId="0" borderId="4" xfId="1" applyNumberFormat="1" applyFont="1" applyFill="1" applyBorder="1" applyAlignment="1">
      <alignment horizontal="center" vertical="center"/>
    </xf>
    <xf numFmtId="0" fontId="24" fillId="0" borderId="4" xfId="1" applyNumberFormat="1" applyFont="1" applyFill="1" applyBorder="1" applyAlignment="1">
      <alignment horizontal="center" vertical="top"/>
    </xf>
    <xf numFmtId="0" fontId="24" fillId="0" borderId="4" xfId="1" applyFont="1" applyFill="1" applyBorder="1" applyAlignment="1">
      <alignment horizontal="center" vertical="top"/>
    </xf>
    <xf numFmtId="0" fontId="25" fillId="0" borderId="4" xfId="1" applyFont="1" applyFill="1" applyBorder="1" applyAlignment="1">
      <alignment horizontal="center" vertical="top"/>
    </xf>
    <xf numFmtId="2" fontId="25" fillId="0" borderId="4" xfId="1" applyNumberFormat="1" applyFont="1" applyFill="1" applyBorder="1" applyAlignment="1">
      <alignment horizontal="center" vertical="center"/>
    </xf>
    <xf numFmtId="2" fontId="24" fillId="0" borderId="4" xfId="1" applyNumberFormat="1" applyFont="1" applyFill="1" applyBorder="1" applyAlignment="1">
      <alignment horizontal="center" vertical="top" wrapText="1"/>
    </xf>
    <xf numFmtId="1" fontId="24" fillId="0" borderId="4" xfId="1" applyNumberFormat="1" applyFont="1" applyFill="1" applyBorder="1" applyAlignment="1">
      <alignment horizontal="center" vertical="center"/>
    </xf>
    <xf numFmtId="2" fontId="24" fillId="0" borderId="4" xfId="1" applyNumberFormat="1" applyFont="1" applyFill="1" applyBorder="1" applyAlignment="1">
      <alignment horizontal="left" vertical="top"/>
    </xf>
    <xf numFmtId="164" fontId="24" fillId="0" borderId="4" xfId="1" applyNumberFormat="1" applyFont="1" applyFill="1" applyBorder="1" applyAlignment="1">
      <alignment horizontal="center" vertical="top"/>
    </xf>
    <xf numFmtId="2" fontId="18" fillId="2" borderId="0" xfId="1" applyNumberFormat="1" applyFont="1" applyFill="1" applyBorder="1" applyAlignment="1">
      <alignment vertical="top"/>
    </xf>
    <xf numFmtId="0" fontId="9" fillId="3" borderId="27" xfId="0" applyFont="1" applyFill="1" applyBorder="1" applyAlignment="1">
      <alignment horizontal="center" textRotation="90"/>
    </xf>
    <xf numFmtId="0" fontId="9" fillId="3" borderId="40" xfId="0" applyFont="1" applyFill="1" applyBorder="1" applyAlignment="1">
      <alignment horizontal="center" textRotation="90"/>
    </xf>
    <xf numFmtId="0" fontId="7" fillId="3" borderId="4" xfId="0" applyFont="1" applyFill="1" applyBorder="1" applyAlignment="1">
      <alignment horizontal="center" textRotation="90"/>
    </xf>
    <xf numFmtId="0" fontId="7" fillId="3" borderId="10" xfId="0" applyFont="1" applyFill="1" applyBorder="1" applyAlignment="1">
      <alignment horizontal="center" textRotation="90"/>
    </xf>
    <xf numFmtId="0" fontId="7" fillId="3" borderId="23" xfId="0" applyFont="1" applyFill="1" applyBorder="1" applyAlignment="1">
      <alignment horizontal="center" textRotation="90"/>
    </xf>
    <xf numFmtId="0" fontId="7" fillId="3" borderId="29" xfId="0" applyFont="1" applyFill="1" applyBorder="1" applyAlignment="1">
      <alignment horizontal="center" textRotation="90"/>
    </xf>
    <xf numFmtId="0" fontId="7" fillId="3" borderId="30" xfId="0" applyFont="1" applyFill="1" applyBorder="1" applyAlignment="1">
      <alignment horizontal="center" textRotation="90"/>
    </xf>
    <xf numFmtId="0" fontId="7" fillId="3" borderId="13" xfId="0" applyFont="1" applyFill="1" applyBorder="1" applyAlignment="1">
      <alignment horizontal="center" textRotation="90"/>
    </xf>
    <xf numFmtId="0" fontId="7" fillId="3" borderId="12" xfId="0" applyFont="1" applyFill="1" applyBorder="1" applyAlignment="1">
      <alignment horizontal="center" textRotation="90"/>
    </xf>
    <xf numFmtId="0" fontId="7" fillId="3" borderId="28" xfId="0" applyFont="1" applyFill="1" applyBorder="1" applyAlignment="1">
      <alignment horizontal="center" textRotation="90"/>
    </xf>
    <xf numFmtId="0" fontId="7" fillId="3" borderId="0" xfId="0" applyFont="1" applyFill="1" applyBorder="1" applyAlignment="1">
      <alignment horizontal="center" textRotation="90"/>
    </xf>
    <xf numFmtId="0" fontId="7" fillId="3" borderId="37" xfId="0" applyFont="1" applyFill="1" applyBorder="1" applyAlignment="1">
      <alignment horizontal="center" textRotation="90"/>
    </xf>
    <xf numFmtId="0" fontId="7" fillId="3" borderId="17" xfId="0" applyFont="1" applyFill="1" applyBorder="1" applyAlignment="1">
      <alignment horizontal="center" textRotation="90"/>
    </xf>
    <xf numFmtId="0" fontId="7" fillId="3" borderId="38" xfId="0" applyFont="1" applyFill="1" applyBorder="1" applyAlignment="1">
      <alignment horizontal="center" textRotation="90"/>
    </xf>
    <xf numFmtId="0" fontId="7" fillId="3" borderId="45" xfId="0" applyFont="1" applyFill="1" applyBorder="1" applyAlignment="1">
      <alignment horizontal="center" textRotation="90" wrapText="1"/>
    </xf>
    <xf numFmtId="0" fontId="7" fillId="3" borderId="9" xfId="0" applyFont="1" applyFill="1" applyBorder="1" applyAlignment="1">
      <alignment horizontal="center" textRotation="90" wrapText="1"/>
    </xf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 wrapText="1"/>
    </xf>
    <xf numFmtId="0" fontId="7" fillId="3" borderId="8" xfId="0" applyFont="1" applyFill="1" applyBorder="1" applyAlignment="1">
      <alignment horizontal="center" textRotation="90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/>
    <xf numFmtId="0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4" fontId="7" fillId="4" borderId="17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7" fillId="3" borderId="3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6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horizontal="center" textRotation="90"/>
    </xf>
    <xf numFmtId="0" fontId="7" fillId="3" borderId="27" xfId="0" applyFont="1" applyFill="1" applyBorder="1" applyAlignment="1">
      <alignment horizontal="center" textRotation="90" wrapText="1"/>
    </xf>
    <xf numFmtId="0" fontId="7" fillId="3" borderId="40" xfId="0" applyFont="1" applyFill="1" applyBorder="1" applyAlignment="1">
      <alignment horizontal="center" textRotation="90" wrapText="1"/>
    </xf>
    <xf numFmtId="0" fontId="7" fillId="3" borderId="37" xfId="0" applyFont="1" applyFill="1" applyBorder="1" applyAlignment="1">
      <alignment horizontal="center" textRotation="90" wrapText="1"/>
    </xf>
    <xf numFmtId="0" fontId="7" fillId="3" borderId="17" xfId="0" applyFont="1" applyFill="1" applyBorder="1" applyAlignment="1">
      <alignment horizontal="center" textRotation="90" wrapText="1"/>
    </xf>
    <xf numFmtId="0" fontId="7" fillId="3" borderId="38" xfId="0" applyFont="1" applyFill="1" applyBorder="1" applyAlignment="1">
      <alignment horizontal="center" textRotation="90" wrapText="1"/>
    </xf>
    <xf numFmtId="0" fontId="9" fillId="3" borderId="46" xfId="0" applyFont="1" applyFill="1" applyBorder="1" applyAlignment="1">
      <alignment horizontal="center" textRotation="90"/>
    </xf>
    <xf numFmtId="0" fontId="9" fillId="3" borderId="41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right"/>
    </xf>
    <xf numFmtId="0" fontId="9" fillId="3" borderId="31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/>
    </xf>
    <xf numFmtId="0" fontId="9" fillId="3" borderId="47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13" fillId="0" borderId="0" xfId="1" applyFont="1" applyBorder="1" applyAlignment="1">
      <alignment horizontal="left" vertical="top"/>
    </xf>
    <xf numFmtId="0" fontId="24" fillId="0" borderId="3" xfId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textRotation="90"/>
    </xf>
    <xf numFmtId="0" fontId="24" fillId="0" borderId="6" xfId="1" applyFont="1" applyFill="1" applyBorder="1" applyAlignment="1">
      <alignment horizontal="center" vertical="center" textRotation="90"/>
    </xf>
    <xf numFmtId="0" fontId="24" fillId="0" borderId="8" xfId="1" applyFont="1" applyFill="1" applyBorder="1" applyAlignment="1">
      <alignment horizontal="center" vertical="center" textRotation="90"/>
    </xf>
    <xf numFmtId="0" fontId="24" fillId="0" borderId="6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justify" textRotation="90" wrapText="1"/>
    </xf>
    <xf numFmtId="0" fontId="24" fillId="0" borderId="6" xfId="1" applyFont="1" applyFill="1" applyBorder="1" applyAlignment="1">
      <alignment horizontal="center" vertical="justify" textRotation="90" wrapText="1"/>
    </xf>
    <xf numFmtId="0" fontId="24" fillId="0" borderId="8" xfId="1" applyFont="1" applyFill="1" applyBorder="1" applyAlignment="1">
      <alignment horizontal="center" vertical="justify" textRotation="90" wrapText="1"/>
    </xf>
    <xf numFmtId="0" fontId="25" fillId="0" borderId="9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center" vertical="center" wrapText="1"/>
    </xf>
    <xf numFmtId="164" fontId="24" fillId="0" borderId="4" xfId="1" applyNumberFormat="1" applyFont="1" applyFill="1" applyBorder="1" applyAlignment="1">
      <alignment horizontal="center" vertical="justify" textRotation="90"/>
    </xf>
    <xf numFmtId="0" fontId="25" fillId="0" borderId="4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24" fillId="0" borderId="19" xfId="1" applyFont="1" applyFill="1" applyBorder="1" applyAlignment="1">
      <alignment horizontal="center" vertical="center"/>
    </xf>
    <xf numFmtId="0" fontId="24" fillId="0" borderId="17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left" textRotation="90" wrapText="1"/>
    </xf>
    <xf numFmtId="0" fontId="24" fillId="0" borderId="8" xfId="1" applyFont="1" applyFill="1" applyBorder="1" applyAlignment="1">
      <alignment horizontal="left" textRotation="90" wrapText="1"/>
    </xf>
    <xf numFmtId="0" fontId="24" fillId="0" borderId="10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164" fontId="24" fillId="0" borderId="8" xfId="1" applyNumberFormat="1" applyFont="1" applyFill="1" applyBorder="1" applyAlignment="1">
      <alignment horizontal="center" vertical="justify" textRotation="90"/>
    </xf>
    <xf numFmtId="0" fontId="25" fillId="0" borderId="0" xfId="1" applyFont="1" applyAlignment="1">
      <alignment horizontal="center" vertical="top"/>
    </xf>
    <xf numFmtId="0" fontId="24" fillId="0" borderId="9" xfId="1" applyFont="1" applyBorder="1" applyAlignment="1">
      <alignment horizontal="left" vertical="top"/>
    </xf>
    <xf numFmtId="0" fontId="24" fillId="0" borderId="19" xfId="1" applyFont="1" applyBorder="1" applyAlignment="1">
      <alignment horizontal="left" vertical="top"/>
    </xf>
    <xf numFmtId="0" fontId="24" fillId="0" borderId="10" xfId="1" applyFont="1" applyFill="1" applyBorder="1" applyAlignment="1">
      <alignment horizontal="center" vertical="center" wrapText="1"/>
    </xf>
    <xf numFmtId="0" fontId="24" fillId="0" borderId="29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30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164" fontId="24" fillId="0" borderId="3" xfId="1" applyNumberFormat="1" applyFont="1" applyFill="1" applyBorder="1" applyAlignment="1">
      <alignment horizontal="center" vertical="justify" textRotation="90"/>
    </xf>
    <xf numFmtId="0" fontId="25" fillId="0" borderId="17" xfId="1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center"/>
    </xf>
    <xf numFmtId="0" fontId="25" fillId="3" borderId="19" xfId="1" applyFont="1" applyFill="1" applyBorder="1" applyAlignment="1">
      <alignment horizontal="center" vertical="center"/>
    </xf>
    <xf numFmtId="2" fontId="24" fillId="0" borderId="3" xfId="1" applyNumberFormat="1" applyFont="1" applyFill="1" applyBorder="1" applyAlignment="1">
      <alignment horizontal="center" vertical="top" textRotation="90" wrapText="1"/>
    </xf>
    <xf numFmtId="2" fontId="24" fillId="0" borderId="6" xfId="1" applyNumberFormat="1" applyFont="1" applyFill="1" applyBorder="1" applyAlignment="1">
      <alignment horizontal="center" vertical="top" textRotation="90" wrapText="1"/>
    </xf>
    <xf numFmtId="2" fontId="24" fillId="0" borderId="8" xfId="1" applyNumberFormat="1" applyFont="1" applyFill="1" applyBorder="1" applyAlignment="1">
      <alignment horizontal="center" vertical="top" textRotation="90" wrapText="1"/>
    </xf>
    <xf numFmtId="164" fontId="24" fillId="0" borderId="3" xfId="1" applyNumberFormat="1" applyFont="1" applyFill="1" applyBorder="1" applyAlignment="1">
      <alignment horizontal="center" vertical="center" textRotation="90"/>
    </xf>
    <xf numFmtId="164" fontId="24" fillId="0" borderId="4" xfId="1" applyNumberFormat="1" applyFont="1" applyFill="1" applyBorder="1" applyAlignment="1">
      <alignment horizontal="center" vertical="center" textRotation="90"/>
    </xf>
    <xf numFmtId="164" fontId="24" fillId="0" borderId="8" xfId="1" applyNumberFormat="1" applyFont="1" applyFill="1" applyBorder="1" applyAlignment="1">
      <alignment horizontal="center" vertical="center" textRotation="90"/>
    </xf>
    <xf numFmtId="0" fontId="24" fillId="0" borderId="3" xfId="1" applyFont="1" applyFill="1" applyBorder="1" applyAlignment="1">
      <alignment vertical="justify" textRotation="90"/>
    </xf>
    <xf numFmtId="0" fontId="24" fillId="0" borderId="8" xfId="1" applyFont="1" applyFill="1" applyBorder="1" applyAlignment="1">
      <alignment vertical="justify" textRotation="90"/>
    </xf>
    <xf numFmtId="164" fontId="24" fillId="0" borderId="3" xfId="1" applyNumberFormat="1" applyFont="1" applyFill="1" applyBorder="1" applyAlignment="1">
      <alignment horizontal="center" vertical="justify" textRotation="90" wrapText="1"/>
    </xf>
    <xf numFmtId="164" fontId="24" fillId="0" borderId="8" xfId="1" applyNumberFormat="1" applyFont="1" applyFill="1" applyBorder="1" applyAlignment="1">
      <alignment horizontal="center" vertical="justify" textRotation="90" wrapText="1"/>
    </xf>
    <xf numFmtId="0" fontId="24" fillId="0" borderId="3" xfId="1" applyFont="1" applyFill="1" applyBorder="1" applyAlignment="1">
      <alignment horizontal="center" vertical="justify" textRotation="90"/>
    </xf>
    <xf numFmtId="0" fontId="24" fillId="0" borderId="4" xfId="1" applyFont="1" applyFill="1" applyBorder="1" applyAlignment="1">
      <alignment horizontal="center" vertical="justify" textRotation="90"/>
    </xf>
    <xf numFmtId="0" fontId="24" fillId="0" borderId="8" xfId="1" applyFont="1" applyFill="1" applyBorder="1" applyAlignment="1">
      <alignment horizontal="center" vertical="justify" textRotation="90"/>
    </xf>
    <xf numFmtId="0" fontId="24" fillId="0" borderId="9" xfId="1" applyFont="1" applyBorder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5" fillId="0" borderId="3" xfId="1" applyFont="1" applyFill="1" applyBorder="1" applyAlignment="1">
      <alignment horizontal="center" vertical="center" textRotation="90"/>
    </xf>
    <xf numFmtId="0" fontId="25" fillId="0" borderId="6" xfId="1" applyFont="1" applyFill="1" applyBorder="1" applyAlignment="1">
      <alignment horizontal="center" vertical="center" textRotation="90"/>
    </xf>
    <xf numFmtId="0" fontId="25" fillId="0" borderId="8" xfId="1" applyFont="1" applyFill="1" applyBorder="1" applyAlignment="1">
      <alignment horizontal="center" vertical="center" textRotation="90"/>
    </xf>
    <xf numFmtId="0" fontId="24" fillId="0" borderId="3" xfId="1" applyFont="1" applyFill="1" applyBorder="1" applyAlignment="1">
      <alignment horizontal="center" textRotation="90"/>
    </xf>
    <xf numFmtId="0" fontId="24" fillId="0" borderId="4" xfId="1" applyFont="1" applyFill="1" applyBorder="1" applyAlignment="1">
      <alignment horizontal="center" textRotation="90"/>
    </xf>
    <xf numFmtId="0" fontId="24" fillId="0" borderId="8" xfId="1" applyFont="1" applyFill="1" applyBorder="1" applyAlignment="1">
      <alignment horizontal="center" textRotation="90"/>
    </xf>
    <xf numFmtId="0" fontId="24" fillId="0" borderId="3" xfId="1" applyFont="1" applyFill="1" applyBorder="1" applyAlignment="1">
      <alignment horizontal="center" textRotation="90" wrapText="1"/>
    </xf>
    <xf numFmtId="0" fontId="24" fillId="0" borderId="4" xfId="1" applyFont="1" applyFill="1" applyBorder="1" applyAlignment="1">
      <alignment horizontal="center" textRotation="90" wrapText="1"/>
    </xf>
    <xf numFmtId="0" fontId="24" fillId="0" borderId="8" xfId="1" applyFont="1" applyFill="1" applyBorder="1" applyAlignment="1">
      <alignment horizontal="center" textRotation="90" wrapText="1"/>
    </xf>
    <xf numFmtId="0" fontId="24" fillId="0" borderId="9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/>
    </xf>
    <xf numFmtId="164" fontId="24" fillId="0" borderId="9" xfId="1" applyNumberFormat="1" applyFont="1" applyFill="1" applyBorder="1" applyAlignment="1">
      <alignment horizontal="center" vertical="center"/>
    </xf>
    <xf numFmtId="164" fontId="24" fillId="0" borderId="19" xfId="1" applyNumberFormat="1" applyFont="1" applyFill="1" applyBorder="1" applyAlignment="1">
      <alignment horizontal="center" vertical="center"/>
    </xf>
    <xf numFmtId="164" fontId="24" fillId="0" borderId="17" xfId="1" applyNumberFormat="1" applyFont="1" applyFill="1" applyBorder="1" applyAlignment="1">
      <alignment horizontal="center" vertical="center"/>
    </xf>
    <xf numFmtId="164" fontId="24" fillId="0" borderId="4" xfId="1" applyNumberFormat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20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 textRotation="90" wrapText="1"/>
      <protection hidden="1"/>
    </xf>
    <xf numFmtId="0" fontId="13" fillId="2" borderId="8" xfId="3" applyFont="1" applyFill="1" applyBorder="1" applyAlignment="1" applyProtection="1">
      <alignment horizontal="center" vertical="center" textRotation="90" wrapText="1"/>
      <protection hidden="1"/>
    </xf>
    <xf numFmtId="0" fontId="11" fillId="2" borderId="3" xfId="3" applyFont="1" applyFill="1" applyBorder="1" applyAlignment="1" applyProtection="1">
      <alignment horizontal="center" vertical="center" textRotation="90" wrapText="1"/>
      <protection hidden="1"/>
    </xf>
    <xf numFmtId="0" fontId="11" fillId="2" borderId="8" xfId="3" applyFont="1" applyFill="1" applyBorder="1" applyAlignment="1" applyProtection="1">
      <alignment horizontal="center" vertical="center" textRotation="90" wrapText="1"/>
      <protection hidden="1"/>
    </xf>
    <xf numFmtId="0" fontId="13" fillId="2" borderId="3" xfId="1" applyFont="1" applyFill="1" applyBorder="1" applyAlignment="1">
      <alignment horizontal="center" vertical="center" textRotation="90" wrapText="1"/>
    </xf>
    <xf numFmtId="0" fontId="13" fillId="2" borderId="8" xfId="1" applyFont="1" applyFill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center" vertical="top"/>
    </xf>
    <xf numFmtId="0" fontId="13" fillId="2" borderId="4" xfId="3" applyFont="1" applyFill="1" applyBorder="1" applyAlignment="1" applyProtection="1">
      <alignment horizontal="center" vertical="center" wrapText="1"/>
      <protection hidden="1"/>
    </xf>
    <xf numFmtId="0" fontId="13" fillId="2" borderId="9" xfId="3" applyFont="1" applyFill="1" applyBorder="1" applyAlignment="1" applyProtection="1">
      <alignment horizontal="center" vertical="center" wrapText="1"/>
      <protection hidden="1"/>
    </xf>
    <xf numFmtId="0" fontId="13" fillId="2" borderId="17" xfId="3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>
      <alignment horizontal="center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5" xfId="3" applyFont="1" applyFill="1" applyBorder="1" applyAlignment="1" applyProtection="1">
      <alignment horizontal="center" vertical="center" wrapText="1"/>
      <protection hidden="1"/>
    </xf>
    <xf numFmtId="0" fontId="5" fillId="2" borderId="7" xfId="3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3" fillId="2" borderId="2" xfId="3" applyFont="1" applyFill="1" applyBorder="1" applyAlignment="1" applyProtection="1">
      <alignment horizontal="center" vertical="center" textRotation="90"/>
      <protection hidden="1"/>
    </xf>
    <xf numFmtId="0" fontId="13" fillId="2" borderId="6" xfId="3" applyFont="1" applyFill="1" applyBorder="1" applyAlignment="1" applyProtection="1">
      <alignment horizontal="center" vertical="center" textRotation="90"/>
      <protection hidden="1"/>
    </xf>
    <xf numFmtId="0" fontId="13" fillId="2" borderId="8" xfId="3" applyFont="1" applyFill="1" applyBorder="1" applyAlignment="1" applyProtection="1">
      <alignment horizontal="center" vertical="center" textRotation="90"/>
      <protection hidden="1"/>
    </xf>
    <xf numFmtId="0" fontId="5" fillId="2" borderId="3" xfId="3" applyFont="1" applyFill="1" applyBorder="1" applyAlignment="1" applyProtection="1">
      <alignment horizontal="center" vertical="center" wrapText="1"/>
      <protection hidden="1"/>
    </xf>
    <xf numFmtId="0" fontId="5" fillId="2" borderId="6" xfId="3" applyFont="1" applyFill="1" applyBorder="1" applyAlignment="1" applyProtection="1">
      <alignment horizontal="center" vertical="center" wrapText="1"/>
      <protection hidden="1"/>
    </xf>
    <xf numFmtId="0" fontId="5" fillId="2" borderId="8" xfId="3" applyFont="1" applyFill="1" applyBorder="1" applyAlignment="1" applyProtection="1">
      <alignment horizontal="center" vertical="center" wrapText="1"/>
      <protection hidden="1"/>
    </xf>
    <xf numFmtId="0" fontId="13" fillId="2" borderId="6" xfId="3" applyFont="1" applyFill="1" applyBorder="1" applyAlignment="1" applyProtection="1">
      <alignment horizontal="center" vertical="center" textRotation="90" wrapText="1"/>
      <protection hidden="1"/>
    </xf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5" fillId="2" borderId="3" xfId="3" applyFont="1" applyFill="1" applyBorder="1" applyAlignment="1" applyProtection="1">
      <alignment horizontal="center" vertical="center" textRotation="90" wrapText="1"/>
      <protection hidden="1"/>
    </xf>
    <xf numFmtId="0" fontId="5" fillId="2" borderId="8" xfId="3" applyFont="1" applyFill="1" applyBorder="1" applyAlignment="1" applyProtection="1">
      <alignment horizontal="center" vertical="center" textRotation="90" wrapText="1"/>
      <protection hidden="1"/>
    </xf>
    <xf numFmtId="0" fontId="5" fillId="2" borderId="4" xfId="3" applyFont="1" applyFill="1" applyBorder="1" applyAlignment="1" applyProtection="1">
      <alignment horizontal="center" vertical="center" wrapText="1"/>
      <protection hidden="1"/>
    </xf>
    <xf numFmtId="0" fontId="5" fillId="2" borderId="9" xfId="3" applyFont="1" applyFill="1" applyBorder="1" applyAlignment="1" applyProtection="1">
      <alignment horizontal="center" vertical="center" wrapText="1"/>
      <protection hidden="1"/>
    </xf>
    <xf numFmtId="0" fontId="5" fillId="2" borderId="17" xfId="3" applyFont="1" applyFill="1" applyBorder="1" applyAlignment="1" applyProtection="1">
      <alignment horizontal="center" vertical="center" wrapText="1"/>
      <protection hidden="1"/>
    </xf>
    <xf numFmtId="0" fontId="5" fillId="2" borderId="2" xfId="3" applyFont="1" applyFill="1" applyBorder="1" applyAlignment="1" applyProtection="1">
      <alignment horizontal="center" vertical="center" textRotation="90"/>
      <protection hidden="1"/>
    </xf>
    <xf numFmtId="0" fontId="5" fillId="2" borderId="6" xfId="3" applyFont="1" applyFill="1" applyBorder="1" applyAlignment="1" applyProtection="1">
      <alignment horizontal="center" vertical="center" textRotation="90"/>
      <protection hidden="1"/>
    </xf>
    <xf numFmtId="0" fontId="5" fillId="2" borderId="8" xfId="3" applyFont="1" applyFill="1" applyBorder="1" applyAlignment="1" applyProtection="1">
      <alignment horizontal="center" vertical="center" textRotation="90"/>
      <protection hidden="1"/>
    </xf>
    <xf numFmtId="0" fontId="5" fillId="2" borderId="6" xfId="3" applyFont="1" applyFill="1" applyBorder="1" applyAlignment="1" applyProtection="1">
      <alignment horizontal="center" vertical="center" textRotation="90" wrapText="1"/>
      <protection hidden="1"/>
    </xf>
    <xf numFmtId="0" fontId="14" fillId="2" borderId="3" xfId="3" applyFont="1" applyFill="1" applyBorder="1" applyAlignment="1" applyProtection="1">
      <alignment horizontal="center" vertical="center" textRotation="90" wrapText="1"/>
      <protection hidden="1"/>
    </xf>
    <xf numFmtId="0" fontId="14" fillId="2" borderId="8" xfId="3" applyFont="1" applyFill="1" applyBorder="1" applyAlignment="1" applyProtection="1">
      <alignment horizontal="center" vertical="center" textRotation="90" wrapText="1"/>
      <protection hidden="1"/>
    </xf>
    <xf numFmtId="0" fontId="7" fillId="3" borderId="2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_552100_АиАХ_дн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workbookViewId="0">
      <pane xSplit="6" ySplit="12" topLeftCell="G21" activePane="bottomRight" state="frozen"/>
      <selection pane="topRight"/>
      <selection pane="bottomLeft"/>
      <selection pane="bottomRight" activeCell="C98" sqref="C98"/>
    </sheetView>
  </sheetViews>
  <sheetFormatPr defaultColWidth="9.140625" defaultRowHeight="11.25"/>
  <cols>
    <col min="1" max="1" width="29.7109375" style="166" customWidth="1"/>
    <col min="2" max="2" width="4.140625" style="167" customWidth="1"/>
    <col min="3" max="3" width="12.28515625" style="167" customWidth="1"/>
    <col min="4" max="4" width="3.42578125" style="167" customWidth="1"/>
    <col min="5" max="6" width="3" style="167" customWidth="1"/>
    <col min="7" max="7" width="3.140625" style="167" customWidth="1"/>
    <col min="8" max="8" width="6.28515625" style="167" customWidth="1"/>
    <col min="9" max="9" width="4.85546875" style="167" customWidth="1"/>
    <col min="10" max="10" width="4.7109375" style="167" customWidth="1"/>
    <col min="11" max="11" width="3.85546875" style="167" customWidth="1"/>
    <col min="12" max="12" width="4.7109375" style="167" customWidth="1"/>
    <col min="13" max="13" width="2.85546875" style="167" customWidth="1"/>
    <col min="14" max="14" width="4" style="168" customWidth="1"/>
    <col min="15" max="15" width="2.7109375" style="167" customWidth="1"/>
    <col min="16" max="16" width="4.140625" style="167" customWidth="1"/>
    <col min="17" max="18" width="2.7109375" style="167" customWidth="1"/>
    <col min="19" max="19" width="2.42578125" style="167" customWidth="1"/>
    <col min="20" max="20" width="3.5703125" style="167" customWidth="1"/>
    <col min="21" max="21" width="5.5703125" style="167" customWidth="1"/>
    <col min="22" max="22" width="4.7109375" style="169" customWidth="1"/>
    <col min="23" max="23" width="6" style="169" customWidth="1"/>
    <col min="24" max="25" width="4.7109375" style="169" customWidth="1"/>
    <col min="26" max="26" width="4" style="169" customWidth="1"/>
    <col min="27" max="27" width="3.85546875" style="169" customWidth="1"/>
    <col min="28" max="28" width="4.85546875" style="169" customWidth="1"/>
    <col min="29" max="29" width="3.85546875" style="169" customWidth="1"/>
    <col min="30" max="30" width="4.7109375" style="169" customWidth="1"/>
    <col min="31" max="31" width="4.5703125" style="169" customWidth="1"/>
    <col min="32" max="32" width="4.7109375" style="169" customWidth="1"/>
    <col min="33" max="33" width="3.7109375" style="169" customWidth="1"/>
    <col min="34" max="34" width="4.85546875" style="169" customWidth="1"/>
    <col min="35" max="35" width="3.85546875" style="169" customWidth="1"/>
    <col min="36" max="36" width="4.5703125" style="169" customWidth="1"/>
    <col min="37" max="37" width="4.28515625" style="169" customWidth="1"/>
    <col min="38" max="38" width="5.42578125" style="169" customWidth="1"/>
    <col min="39" max="39" width="4.140625" style="169" customWidth="1"/>
    <col min="40" max="41" width="4.28515625" style="169" customWidth="1"/>
    <col min="42" max="42" width="3.7109375" style="169" customWidth="1"/>
    <col min="43" max="43" width="4.140625" style="169" customWidth="1"/>
    <col min="44" max="44" width="5.5703125" style="169" customWidth="1"/>
    <col min="45" max="45" width="3.7109375" style="169" customWidth="1"/>
    <col min="46" max="46" width="4.85546875" style="169" customWidth="1"/>
    <col min="47" max="47" width="4.7109375" style="169" customWidth="1"/>
    <col min="48" max="48" width="6.140625" style="169" customWidth="1"/>
    <col min="49" max="49" width="4.7109375" style="169" customWidth="1"/>
    <col min="50" max="50" width="6" style="169" customWidth="1"/>
    <col min="51" max="16384" width="9.140625" style="169"/>
  </cols>
  <sheetData>
    <row r="1" spans="1:50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</row>
    <row r="2" spans="1:50">
      <c r="A2" s="383" t="s">
        <v>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</row>
    <row r="3" spans="1:50">
      <c r="A3" s="405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7"/>
    </row>
    <row r="4" spans="1:50">
      <c r="A4" s="408" t="s">
        <v>3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10"/>
    </row>
    <row r="5" spans="1:50">
      <c r="A5" s="172" t="s">
        <v>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92"/>
      <c r="O5" s="170"/>
      <c r="P5" s="170"/>
      <c r="Q5" s="170"/>
      <c r="R5" s="170"/>
      <c r="S5" s="170"/>
      <c r="T5" s="170"/>
      <c r="U5" s="170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17"/>
    </row>
    <row r="6" spans="1:50">
      <c r="A6" s="411" t="s">
        <v>5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3"/>
    </row>
    <row r="7" spans="1:50">
      <c r="A7" s="382" t="s">
        <v>6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4"/>
    </row>
    <row r="8" spans="1:50">
      <c r="A8" s="385" t="s">
        <v>7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6"/>
      <c r="AU8" s="386"/>
      <c r="AV8" s="386"/>
      <c r="AW8" s="386"/>
      <c r="AX8" s="387"/>
    </row>
    <row r="9" spans="1:50" ht="15.75" customHeight="1">
      <c r="A9" s="392" t="s">
        <v>8</v>
      </c>
      <c r="B9" s="359" t="s">
        <v>9</v>
      </c>
      <c r="C9" s="359" t="s">
        <v>10</v>
      </c>
      <c r="D9" s="359" t="s">
        <v>11</v>
      </c>
      <c r="E9" s="361" t="s">
        <v>12</v>
      </c>
      <c r="F9" s="394" t="s">
        <v>13</v>
      </c>
      <c r="G9" s="348" t="s">
        <v>14</v>
      </c>
      <c r="H9" s="385" t="s">
        <v>15</v>
      </c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43" t="s">
        <v>16</v>
      </c>
      <c r="W9" s="343"/>
      <c r="X9" s="344" t="s">
        <v>17</v>
      </c>
      <c r="Y9" s="350"/>
      <c r="Z9" s="343" t="s">
        <v>18</v>
      </c>
      <c r="AA9" s="343"/>
      <c r="AB9" s="344" t="s">
        <v>19</v>
      </c>
      <c r="AC9" s="345"/>
      <c r="AD9" s="344" t="s">
        <v>20</v>
      </c>
      <c r="AE9" s="345"/>
      <c r="AF9" s="344" t="s">
        <v>21</v>
      </c>
      <c r="AG9" s="345"/>
      <c r="AH9" s="344" t="s">
        <v>22</v>
      </c>
      <c r="AI9" s="345"/>
      <c r="AJ9" s="344" t="s">
        <v>23</v>
      </c>
      <c r="AK9" s="345"/>
      <c r="AL9" s="344" t="s">
        <v>24</v>
      </c>
      <c r="AM9" s="345"/>
      <c r="AN9" s="344" t="s">
        <v>25</v>
      </c>
      <c r="AO9" s="345"/>
      <c r="AP9" s="344" t="s">
        <v>26</v>
      </c>
      <c r="AQ9" s="345"/>
      <c r="AR9" s="344" t="s">
        <v>27</v>
      </c>
      <c r="AS9" s="345"/>
      <c r="AT9" s="386" t="s">
        <v>28</v>
      </c>
      <c r="AU9" s="386"/>
      <c r="AV9" s="386"/>
      <c r="AW9" s="386"/>
      <c r="AX9" s="384"/>
    </row>
    <row r="10" spans="1:50" ht="24.75" customHeight="1">
      <c r="A10" s="393"/>
      <c r="B10" s="360"/>
      <c r="C10" s="360"/>
      <c r="D10" s="360"/>
      <c r="E10" s="343"/>
      <c r="F10" s="395"/>
      <c r="G10" s="396"/>
      <c r="H10" s="388" t="s">
        <v>29</v>
      </c>
      <c r="I10" s="389"/>
      <c r="J10" s="390"/>
      <c r="K10" s="397" t="s">
        <v>30</v>
      </c>
      <c r="L10" s="399" t="s">
        <v>31</v>
      </c>
      <c r="M10" s="391" t="s">
        <v>32</v>
      </c>
      <c r="N10" s="391"/>
      <c r="O10" s="391"/>
      <c r="P10" s="391"/>
      <c r="Q10" s="391"/>
      <c r="R10" s="354" t="s">
        <v>33</v>
      </c>
      <c r="S10" s="401" t="s">
        <v>34</v>
      </c>
      <c r="T10" s="355" t="s">
        <v>35</v>
      </c>
      <c r="U10" s="402" t="s">
        <v>36</v>
      </c>
      <c r="V10" s="343"/>
      <c r="W10" s="343"/>
      <c r="X10" s="346"/>
      <c r="Y10" s="351"/>
      <c r="Z10" s="343"/>
      <c r="AA10" s="343"/>
      <c r="AB10" s="346"/>
      <c r="AC10" s="347"/>
      <c r="AD10" s="346"/>
      <c r="AE10" s="347"/>
      <c r="AF10" s="346"/>
      <c r="AG10" s="347"/>
      <c r="AH10" s="346"/>
      <c r="AI10" s="347"/>
      <c r="AJ10" s="346"/>
      <c r="AK10" s="347"/>
      <c r="AL10" s="346"/>
      <c r="AM10" s="347"/>
      <c r="AN10" s="346"/>
      <c r="AO10" s="347"/>
      <c r="AP10" s="346"/>
      <c r="AQ10" s="347"/>
      <c r="AR10" s="346"/>
      <c r="AS10" s="347"/>
      <c r="AT10" s="352" t="s">
        <v>37</v>
      </c>
      <c r="AU10" s="354" t="s">
        <v>38</v>
      </c>
      <c r="AV10" s="354" t="s">
        <v>39</v>
      </c>
      <c r="AW10" s="355" t="s">
        <v>40</v>
      </c>
      <c r="AX10" s="341" t="s">
        <v>36</v>
      </c>
    </row>
    <row r="11" spans="1:50" ht="48.95" customHeight="1">
      <c r="A11" s="393"/>
      <c r="B11" s="360"/>
      <c r="C11" s="360"/>
      <c r="D11" s="360"/>
      <c r="E11" s="343"/>
      <c r="F11" s="361"/>
      <c r="G11" s="396"/>
      <c r="H11" s="179" t="s">
        <v>41</v>
      </c>
      <c r="I11" s="173" t="s">
        <v>42</v>
      </c>
      <c r="J11" s="193" t="s">
        <v>43</v>
      </c>
      <c r="K11" s="398"/>
      <c r="L11" s="400"/>
      <c r="M11" s="176" t="s">
        <v>44</v>
      </c>
      <c r="N11" s="194" t="s">
        <v>45</v>
      </c>
      <c r="O11" s="177" t="s">
        <v>46</v>
      </c>
      <c r="P11" s="177" t="s">
        <v>42</v>
      </c>
      <c r="Q11" s="177" t="s">
        <v>47</v>
      </c>
      <c r="R11" s="343"/>
      <c r="S11" s="360"/>
      <c r="T11" s="356"/>
      <c r="U11" s="403"/>
      <c r="V11" s="343"/>
      <c r="W11" s="343"/>
      <c r="X11" s="348"/>
      <c r="Y11" s="351"/>
      <c r="Z11" s="343"/>
      <c r="AA11" s="343"/>
      <c r="AB11" s="348"/>
      <c r="AC11" s="349"/>
      <c r="AD11" s="348"/>
      <c r="AE11" s="349"/>
      <c r="AF11" s="348"/>
      <c r="AG11" s="349"/>
      <c r="AH11" s="348"/>
      <c r="AI11" s="349"/>
      <c r="AJ11" s="348"/>
      <c r="AK11" s="349"/>
      <c r="AL11" s="348"/>
      <c r="AM11" s="349"/>
      <c r="AN11" s="348"/>
      <c r="AO11" s="349"/>
      <c r="AP11" s="348"/>
      <c r="AQ11" s="349"/>
      <c r="AR11" s="348"/>
      <c r="AS11" s="349"/>
      <c r="AT11" s="353"/>
      <c r="AU11" s="343"/>
      <c r="AV11" s="343"/>
      <c r="AW11" s="356"/>
      <c r="AX11" s="342"/>
    </row>
    <row r="12" spans="1:50" ht="18" customHeight="1">
      <c r="A12" s="175"/>
      <c r="B12" s="176"/>
      <c r="C12" s="176"/>
      <c r="D12" s="176"/>
      <c r="E12" s="177"/>
      <c r="F12" s="174"/>
      <c r="G12" s="178"/>
      <c r="H12" s="179"/>
      <c r="I12" s="173"/>
      <c r="J12" s="193"/>
      <c r="K12" s="195"/>
      <c r="L12" s="196"/>
      <c r="M12" s="176"/>
      <c r="N12" s="194"/>
      <c r="O12" s="177"/>
      <c r="P12" s="177"/>
      <c r="Q12" s="177"/>
      <c r="R12" s="177"/>
      <c r="S12" s="176"/>
      <c r="T12" s="206"/>
      <c r="U12" s="207"/>
      <c r="V12" s="15" t="s">
        <v>48</v>
      </c>
      <c r="W12" s="15" t="s">
        <v>49</v>
      </c>
      <c r="X12" s="45" t="s">
        <v>48</v>
      </c>
      <c r="Y12" s="15" t="s">
        <v>49</v>
      </c>
      <c r="Z12" s="212" t="s">
        <v>48</v>
      </c>
      <c r="AA12" s="15" t="s">
        <v>49</v>
      </c>
      <c r="AB12" s="15" t="s">
        <v>48</v>
      </c>
      <c r="AC12" s="15" t="s">
        <v>49</v>
      </c>
      <c r="AD12" s="15" t="s">
        <v>48</v>
      </c>
      <c r="AE12" s="15" t="s">
        <v>49</v>
      </c>
      <c r="AF12" s="15" t="s">
        <v>48</v>
      </c>
      <c r="AG12" s="15" t="s">
        <v>49</v>
      </c>
      <c r="AH12" s="15" t="s">
        <v>48</v>
      </c>
      <c r="AI12" s="15" t="s">
        <v>49</v>
      </c>
      <c r="AJ12" s="15" t="s">
        <v>48</v>
      </c>
      <c r="AK12" s="15" t="s">
        <v>49</v>
      </c>
      <c r="AL12" s="15" t="s">
        <v>48</v>
      </c>
      <c r="AM12" s="15" t="s">
        <v>49</v>
      </c>
      <c r="AN12" s="15" t="s">
        <v>48</v>
      </c>
      <c r="AO12" s="15" t="s">
        <v>49</v>
      </c>
      <c r="AP12" s="15" t="s">
        <v>48</v>
      </c>
      <c r="AQ12" s="15" t="s">
        <v>49</v>
      </c>
      <c r="AR12" s="15" t="s">
        <v>48</v>
      </c>
      <c r="AS12" s="15" t="s">
        <v>49</v>
      </c>
      <c r="AT12" s="213"/>
      <c r="AU12" s="177"/>
      <c r="AV12" s="177"/>
      <c r="AW12" s="206"/>
      <c r="AX12" s="218"/>
    </row>
    <row r="13" spans="1:50">
      <c r="A13" s="180" t="s">
        <v>50</v>
      </c>
      <c r="B13" s="181">
        <v>5</v>
      </c>
      <c r="C13" s="182" t="s">
        <v>51</v>
      </c>
      <c r="D13" s="181">
        <v>12</v>
      </c>
      <c r="E13" s="181"/>
      <c r="F13" s="183">
        <f>D13+E13</f>
        <v>12</v>
      </c>
      <c r="G13" s="184">
        <v>2</v>
      </c>
      <c r="H13" s="185">
        <v>2</v>
      </c>
      <c r="I13" s="181"/>
      <c r="J13" s="75">
        <v>2</v>
      </c>
      <c r="K13" s="197"/>
      <c r="L13" s="49"/>
      <c r="M13" s="15"/>
      <c r="N13" s="49"/>
      <c r="O13" s="15"/>
      <c r="P13" s="15"/>
      <c r="Q13" s="15"/>
      <c r="R13" s="15"/>
      <c r="S13" s="15"/>
      <c r="T13" s="15"/>
      <c r="U13" s="15">
        <v>4</v>
      </c>
      <c r="V13" s="65"/>
      <c r="W13" s="65"/>
      <c r="X13" s="65"/>
      <c r="Y13" s="211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>
        <v>4</v>
      </c>
      <c r="AK13" s="65"/>
      <c r="AL13" s="65"/>
      <c r="AM13" s="65"/>
      <c r="AN13" s="65"/>
      <c r="AO13" s="65"/>
      <c r="AP13" s="65"/>
      <c r="AQ13" s="65"/>
      <c r="AR13" s="65"/>
      <c r="AS13" s="65"/>
      <c r="AT13" s="214"/>
      <c r="AU13" s="65"/>
      <c r="AV13" s="65"/>
      <c r="AW13" s="219"/>
      <c r="AX13" s="220"/>
    </row>
    <row r="14" spans="1:50" ht="18.95" customHeight="1">
      <c r="A14" s="362" t="s">
        <v>52</v>
      </c>
      <c r="B14" s="7">
        <v>5</v>
      </c>
      <c r="C14" s="21" t="s">
        <v>53</v>
      </c>
      <c r="D14" s="7">
        <v>7</v>
      </c>
      <c r="E14" s="7">
        <v>11</v>
      </c>
      <c r="F14" s="9">
        <f t="shared" ref="F14:F20" si="0">D14+E14</f>
        <v>18</v>
      </c>
      <c r="G14" s="10">
        <v>3</v>
      </c>
      <c r="H14" s="11">
        <v>2</v>
      </c>
      <c r="I14" s="7"/>
      <c r="J14" s="44">
        <v>4</v>
      </c>
      <c r="K14" s="197"/>
      <c r="L14" s="49"/>
      <c r="M14" s="15"/>
      <c r="N14" s="49"/>
      <c r="O14" s="15"/>
      <c r="P14" s="15"/>
      <c r="Q14" s="15"/>
      <c r="R14" s="15"/>
      <c r="S14" s="15"/>
      <c r="T14" s="15"/>
      <c r="U14" s="15">
        <f t="shared" ref="U14:U35" si="1">SUM(H14:T14)</f>
        <v>6</v>
      </c>
      <c r="V14" s="65">
        <v>2</v>
      </c>
      <c r="W14" s="65"/>
      <c r="X14" s="65"/>
      <c r="Y14" s="65"/>
      <c r="Z14" s="65"/>
      <c r="AA14" s="65"/>
      <c r="AB14" s="65">
        <v>4</v>
      </c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214"/>
      <c r="AU14" s="65"/>
      <c r="AV14" s="65"/>
      <c r="AW14" s="219"/>
      <c r="AX14" s="220"/>
    </row>
    <row r="15" spans="1:50">
      <c r="A15" s="363"/>
      <c r="B15" s="7">
        <v>5</v>
      </c>
      <c r="C15" s="21" t="s">
        <v>54</v>
      </c>
      <c r="D15" s="7">
        <v>4</v>
      </c>
      <c r="E15" s="7">
        <v>7</v>
      </c>
      <c r="F15" s="9">
        <f t="shared" si="0"/>
        <v>11</v>
      </c>
      <c r="G15" s="10">
        <v>3</v>
      </c>
      <c r="H15" s="11"/>
      <c r="I15" s="7"/>
      <c r="J15" s="44">
        <v>2</v>
      </c>
      <c r="K15" s="197"/>
      <c r="L15" s="15"/>
      <c r="M15" s="15"/>
      <c r="N15" s="49"/>
      <c r="O15" s="15"/>
      <c r="P15" s="15"/>
      <c r="Q15" s="15"/>
      <c r="R15" s="15"/>
      <c r="S15" s="15"/>
      <c r="T15" s="15"/>
      <c r="U15" s="15">
        <f t="shared" si="1"/>
        <v>2</v>
      </c>
      <c r="V15" s="65"/>
      <c r="W15" s="65"/>
      <c r="X15" s="65"/>
      <c r="Y15" s="65"/>
      <c r="Z15" s="65"/>
      <c r="AA15" s="65"/>
      <c r="AB15" s="65">
        <v>2</v>
      </c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214"/>
      <c r="AU15" s="65"/>
      <c r="AV15" s="65"/>
      <c r="AW15" s="219"/>
      <c r="AX15" s="220"/>
    </row>
    <row r="16" spans="1:50" ht="14.1" customHeight="1">
      <c r="A16" s="88" t="s">
        <v>55</v>
      </c>
      <c r="B16" s="7">
        <v>5</v>
      </c>
      <c r="C16" s="8" t="s">
        <v>56</v>
      </c>
      <c r="D16" s="7">
        <v>5</v>
      </c>
      <c r="E16" s="7">
        <v>16</v>
      </c>
      <c r="F16" s="9">
        <f t="shared" si="0"/>
        <v>21</v>
      </c>
      <c r="G16" s="10">
        <v>3</v>
      </c>
      <c r="H16" s="11">
        <v>2</v>
      </c>
      <c r="I16" s="7"/>
      <c r="J16" s="44">
        <v>4</v>
      </c>
      <c r="K16" s="197"/>
      <c r="L16" s="15"/>
      <c r="M16" s="15"/>
      <c r="N16" s="49"/>
      <c r="O16" s="15"/>
      <c r="P16" s="15"/>
      <c r="Q16" s="15"/>
      <c r="R16" s="15"/>
      <c r="S16" s="15"/>
      <c r="T16" s="15"/>
      <c r="U16" s="15">
        <f t="shared" si="1"/>
        <v>6</v>
      </c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>
        <v>6</v>
      </c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214"/>
      <c r="AU16" s="65"/>
      <c r="AV16" s="65"/>
      <c r="AW16" s="219"/>
      <c r="AX16" s="220"/>
    </row>
    <row r="17" spans="1:50" ht="12.75">
      <c r="A17" s="76" t="s">
        <v>57</v>
      </c>
      <c r="B17" s="89">
        <v>2</v>
      </c>
      <c r="C17" s="90" t="s">
        <v>58</v>
      </c>
      <c r="D17" s="7">
        <v>11</v>
      </c>
      <c r="E17" s="7"/>
      <c r="F17" s="9">
        <v>11</v>
      </c>
      <c r="G17" s="10">
        <v>3</v>
      </c>
      <c r="H17" s="11">
        <v>1</v>
      </c>
      <c r="I17" s="7"/>
      <c r="J17" s="44">
        <v>1</v>
      </c>
      <c r="K17" s="197"/>
      <c r="L17" s="15"/>
      <c r="M17" s="15"/>
      <c r="N17" s="49"/>
      <c r="O17" s="15"/>
      <c r="P17" s="15"/>
      <c r="Q17" s="15"/>
      <c r="R17" s="15"/>
      <c r="S17" s="15"/>
      <c r="T17" s="15"/>
      <c r="U17" s="15">
        <f t="shared" si="1"/>
        <v>2</v>
      </c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>
        <v>2</v>
      </c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214"/>
      <c r="AU17" s="65"/>
      <c r="AV17" s="65"/>
      <c r="AW17" s="219"/>
      <c r="AX17" s="220"/>
    </row>
    <row r="18" spans="1:50" ht="22.5">
      <c r="A18" s="76" t="s">
        <v>59</v>
      </c>
      <c r="B18" s="15">
        <v>6</v>
      </c>
      <c r="C18" s="13" t="s">
        <v>58</v>
      </c>
      <c r="D18" s="15">
        <v>11</v>
      </c>
      <c r="E18" s="15"/>
      <c r="F18" s="9">
        <f t="shared" si="0"/>
        <v>11</v>
      </c>
      <c r="G18" s="45">
        <v>3</v>
      </c>
      <c r="H18" s="69">
        <v>2</v>
      </c>
      <c r="I18" s="15"/>
      <c r="J18" s="75">
        <v>3</v>
      </c>
      <c r="K18" s="197"/>
      <c r="L18" s="15"/>
      <c r="M18" s="15"/>
      <c r="N18" s="49"/>
      <c r="O18" s="15"/>
      <c r="P18" s="15"/>
      <c r="Q18" s="15"/>
      <c r="R18" s="15"/>
      <c r="S18" s="15"/>
      <c r="T18" s="15"/>
      <c r="U18" s="15">
        <f t="shared" si="1"/>
        <v>5</v>
      </c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>
        <v>5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214"/>
      <c r="AU18" s="65"/>
      <c r="AV18" s="65"/>
      <c r="AW18" s="219"/>
      <c r="AX18" s="220"/>
    </row>
    <row r="19" spans="1:50">
      <c r="A19" s="70" t="s">
        <v>60</v>
      </c>
      <c r="B19" s="7">
        <v>5</v>
      </c>
      <c r="C19" s="21" t="s">
        <v>61</v>
      </c>
      <c r="D19" s="7">
        <v>11</v>
      </c>
      <c r="E19" s="7"/>
      <c r="F19" s="9">
        <f t="shared" si="0"/>
        <v>11</v>
      </c>
      <c r="G19" s="10">
        <v>4</v>
      </c>
      <c r="H19" s="11">
        <v>2</v>
      </c>
      <c r="I19" s="7"/>
      <c r="J19" s="44">
        <v>2</v>
      </c>
      <c r="K19" s="197"/>
      <c r="L19" s="15"/>
      <c r="M19" s="15"/>
      <c r="N19" s="49"/>
      <c r="O19" s="15"/>
      <c r="P19" s="15"/>
      <c r="Q19" s="15"/>
      <c r="R19" s="15"/>
      <c r="S19" s="15"/>
      <c r="T19" s="15"/>
      <c r="U19" s="15">
        <f t="shared" si="1"/>
        <v>4</v>
      </c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>
        <v>4</v>
      </c>
      <c r="AK19" s="65"/>
      <c r="AL19" s="65"/>
      <c r="AM19" s="65"/>
      <c r="AN19" s="65"/>
      <c r="AO19" s="65"/>
      <c r="AP19" s="65"/>
      <c r="AQ19" s="65"/>
      <c r="AR19" s="65"/>
      <c r="AS19" s="65"/>
      <c r="AT19" s="214"/>
      <c r="AU19" s="65"/>
      <c r="AV19" s="65"/>
      <c r="AW19" s="219"/>
      <c r="AX19" s="220"/>
    </row>
    <row r="20" spans="1:50" ht="17.100000000000001" customHeight="1">
      <c r="A20" s="362" t="s">
        <v>62</v>
      </c>
      <c r="B20" s="7"/>
      <c r="C20" s="21" t="s">
        <v>63</v>
      </c>
      <c r="D20" s="7">
        <v>6</v>
      </c>
      <c r="E20" s="7">
        <v>4</v>
      </c>
      <c r="F20" s="9">
        <f t="shared" si="0"/>
        <v>10</v>
      </c>
      <c r="G20" s="10">
        <v>4</v>
      </c>
      <c r="H20" s="11">
        <v>3</v>
      </c>
      <c r="I20" s="7"/>
      <c r="J20" s="44">
        <v>2</v>
      </c>
      <c r="K20" s="198"/>
      <c r="L20" s="15"/>
      <c r="M20" s="15"/>
      <c r="N20" s="49"/>
      <c r="O20" s="15"/>
      <c r="P20" s="15"/>
      <c r="Q20" s="15"/>
      <c r="R20" s="15"/>
      <c r="S20" s="15"/>
      <c r="T20" s="15"/>
      <c r="U20" s="15">
        <f t="shared" si="1"/>
        <v>5</v>
      </c>
      <c r="V20" s="65">
        <v>2</v>
      </c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>
        <v>1</v>
      </c>
      <c r="AI20" s="65"/>
      <c r="AJ20" s="65"/>
      <c r="AK20" s="65"/>
      <c r="AL20" s="65">
        <v>2</v>
      </c>
      <c r="AM20" s="65"/>
      <c r="AN20" s="65"/>
      <c r="AO20" s="65"/>
      <c r="AP20" s="65"/>
      <c r="AQ20" s="65"/>
      <c r="AR20" s="65"/>
      <c r="AS20" s="65"/>
      <c r="AT20" s="215"/>
      <c r="AU20" s="216"/>
      <c r="AV20" s="216"/>
      <c r="AW20" s="221"/>
      <c r="AX20" s="222"/>
    </row>
    <row r="21" spans="1:50" ht="21" customHeight="1">
      <c r="A21" s="363"/>
      <c r="B21" s="7">
        <v>5</v>
      </c>
      <c r="C21" s="21" t="s">
        <v>64</v>
      </c>
      <c r="D21" s="15">
        <v>7</v>
      </c>
      <c r="E21" s="15">
        <v>13</v>
      </c>
      <c r="F21" s="9">
        <f t="shared" ref="F21:F27" si="2">D21+E21</f>
        <v>20</v>
      </c>
      <c r="G21" s="45">
        <v>4</v>
      </c>
      <c r="H21" s="11"/>
      <c r="I21" s="7"/>
      <c r="J21" s="44">
        <v>4</v>
      </c>
      <c r="K21" s="198"/>
      <c r="L21" s="15"/>
      <c r="M21" s="15"/>
      <c r="N21" s="49"/>
      <c r="O21" s="15"/>
      <c r="P21" s="15"/>
      <c r="Q21" s="15"/>
      <c r="R21" s="15"/>
      <c r="S21" s="15"/>
      <c r="T21" s="15"/>
      <c r="U21" s="15">
        <f t="shared" si="1"/>
        <v>4</v>
      </c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>
        <v>4</v>
      </c>
      <c r="AM21" s="65"/>
      <c r="AN21" s="65"/>
      <c r="AO21" s="65"/>
      <c r="AP21" s="65"/>
      <c r="AQ21" s="65"/>
      <c r="AR21" s="65"/>
      <c r="AS21" s="65"/>
      <c r="AT21" s="215"/>
      <c r="AU21" s="216"/>
      <c r="AV21" s="216"/>
      <c r="AW21" s="221"/>
      <c r="AX21" s="222"/>
    </row>
    <row r="22" spans="1:50">
      <c r="A22" s="364" t="s">
        <v>62</v>
      </c>
      <c r="B22" s="7">
        <v>5</v>
      </c>
      <c r="C22" s="80" t="s">
        <v>65</v>
      </c>
      <c r="D22" s="7">
        <v>5</v>
      </c>
      <c r="E22" s="7">
        <v>20</v>
      </c>
      <c r="F22" s="9">
        <f t="shared" si="2"/>
        <v>25</v>
      </c>
      <c r="G22" s="10">
        <v>4</v>
      </c>
      <c r="H22" s="11">
        <v>3</v>
      </c>
      <c r="I22" s="7"/>
      <c r="J22" s="44">
        <v>4</v>
      </c>
      <c r="K22" s="198"/>
      <c r="L22" s="15"/>
      <c r="M22" s="15"/>
      <c r="N22" s="49"/>
      <c r="O22" s="15"/>
      <c r="P22" s="15"/>
      <c r="Q22" s="15"/>
      <c r="R22" s="15"/>
      <c r="S22" s="15"/>
      <c r="T22" s="15"/>
      <c r="U22" s="15">
        <f t="shared" si="1"/>
        <v>7</v>
      </c>
      <c r="V22" s="65">
        <v>2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>
        <v>5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215"/>
      <c r="AU22" s="216"/>
      <c r="AV22" s="216"/>
      <c r="AW22" s="221"/>
      <c r="AX22" s="222"/>
    </row>
    <row r="23" spans="1:50">
      <c r="A23" s="365"/>
      <c r="B23" s="7">
        <v>5</v>
      </c>
      <c r="C23" s="8" t="s">
        <v>66</v>
      </c>
      <c r="D23" s="7">
        <v>10</v>
      </c>
      <c r="E23" s="7">
        <v>2</v>
      </c>
      <c r="F23" s="9">
        <f t="shared" si="2"/>
        <v>12</v>
      </c>
      <c r="G23" s="10">
        <v>4</v>
      </c>
      <c r="H23" s="11"/>
      <c r="I23" s="7"/>
      <c r="J23" s="44">
        <v>2</v>
      </c>
      <c r="K23" s="198"/>
      <c r="L23" s="15"/>
      <c r="M23" s="15"/>
      <c r="N23" s="49"/>
      <c r="O23" s="15"/>
      <c r="P23" s="15"/>
      <c r="Q23" s="15"/>
      <c r="R23" s="15"/>
      <c r="S23" s="15"/>
      <c r="T23" s="15"/>
      <c r="U23" s="15">
        <f t="shared" si="1"/>
        <v>2</v>
      </c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>
        <v>2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215"/>
      <c r="AU23" s="216"/>
      <c r="AV23" s="216"/>
      <c r="AW23" s="221"/>
      <c r="AX23" s="222"/>
    </row>
    <row r="24" spans="1:50" ht="22.5">
      <c r="A24" s="362" t="s">
        <v>67</v>
      </c>
      <c r="B24" s="7">
        <v>5</v>
      </c>
      <c r="C24" s="22" t="s">
        <v>68</v>
      </c>
      <c r="D24" s="7">
        <v>6</v>
      </c>
      <c r="E24" s="7">
        <v>13</v>
      </c>
      <c r="F24" s="9">
        <f t="shared" si="2"/>
        <v>19</v>
      </c>
      <c r="G24" s="10">
        <v>5</v>
      </c>
      <c r="H24" s="11">
        <v>2</v>
      </c>
      <c r="I24" s="7"/>
      <c r="J24" s="44">
        <v>4</v>
      </c>
      <c r="K24" s="198"/>
      <c r="L24" s="15"/>
      <c r="M24" s="15"/>
      <c r="N24" s="49"/>
      <c r="O24" s="15"/>
      <c r="P24" s="15"/>
      <c r="Q24" s="15"/>
      <c r="R24" s="15"/>
      <c r="S24" s="15"/>
      <c r="T24" s="15"/>
      <c r="U24" s="15">
        <f t="shared" si="1"/>
        <v>6</v>
      </c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>
        <v>2</v>
      </c>
      <c r="AG24" s="65"/>
      <c r="AH24" s="65"/>
      <c r="AI24" s="65"/>
      <c r="AJ24" s="65"/>
      <c r="AK24" s="65"/>
      <c r="AL24" s="65">
        <v>4</v>
      </c>
      <c r="AM24" s="65"/>
      <c r="AN24" s="65"/>
      <c r="AO24" s="65"/>
      <c r="AP24" s="65"/>
      <c r="AQ24" s="65"/>
      <c r="AR24" s="65"/>
      <c r="AS24" s="65"/>
      <c r="AT24" s="215"/>
      <c r="AU24" s="216"/>
      <c r="AV24" s="216"/>
      <c r="AW24" s="221"/>
      <c r="AX24" s="222"/>
    </row>
    <row r="25" spans="1:50">
      <c r="A25" s="366"/>
      <c r="B25" s="7">
        <v>5</v>
      </c>
      <c r="C25" s="8" t="s">
        <v>69</v>
      </c>
      <c r="D25" s="7">
        <v>6</v>
      </c>
      <c r="E25" s="7">
        <v>15</v>
      </c>
      <c r="F25" s="9">
        <f t="shared" si="2"/>
        <v>21</v>
      </c>
      <c r="G25" s="10">
        <v>5</v>
      </c>
      <c r="H25" s="11"/>
      <c r="I25" s="7"/>
      <c r="J25" s="44">
        <v>4</v>
      </c>
      <c r="K25" s="198"/>
      <c r="L25" s="15"/>
      <c r="M25" s="15"/>
      <c r="N25" s="49"/>
      <c r="O25" s="15"/>
      <c r="P25" s="15"/>
      <c r="Q25" s="15"/>
      <c r="R25" s="15"/>
      <c r="S25" s="15"/>
      <c r="T25" s="15"/>
      <c r="U25" s="15">
        <f t="shared" si="1"/>
        <v>4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>
        <v>4</v>
      </c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215"/>
      <c r="AU25" s="216"/>
      <c r="AV25" s="216"/>
      <c r="AW25" s="221"/>
      <c r="AX25" s="222"/>
    </row>
    <row r="26" spans="1:50">
      <c r="A26" s="6" t="s">
        <v>70</v>
      </c>
      <c r="B26" s="7">
        <v>5</v>
      </c>
      <c r="C26" s="8" t="s">
        <v>71</v>
      </c>
      <c r="D26" s="7">
        <v>6</v>
      </c>
      <c r="E26" s="7">
        <v>13</v>
      </c>
      <c r="F26" s="9">
        <f t="shared" si="2"/>
        <v>19</v>
      </c>
      <c r="G26" s="10">
        <v>5</v>
      </c>
      <c r="H26" s="11">
        <v>2</v>
      </c>
      <c r="I26" s="7"/>
      <c r="J26" s="44">
        <v>4</v>
      </c>
      <c r="K26" s="198"/>
      <c r="L26" s="15"/>
      <c r="M26" s="15"/>
      <c r="N26" s="49"/>
      <c r="O26" s="15"/>
      <c r="P26" s="15"/>
      <c r="Q26" s="15"/>
      <c r="R26" s="15"/>
      <c r="S26" s="15"/>
      <c r="T26" s="15"/>
      <c r="U26" s="15">
        <f t="shared" si="1"/>
        <v>6</v>
      </c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>
        <v>6</v>
      </c>
      <c r="AS26" s="65"/>
      <c r="AT26" s="215"/>
      <c r="AU26" s="216"/>
      <c r="AV26" s="216"/>
      <c r="AW26" s="221"/>
      <c r="AX26" s="222"/>
    </row>
    <row r="27" spans="1:50">
      <c r="A27" s="6" t="s">
        <v>72</v>
      </c>
      <c r="B27" s="7">
        <v>5</v>
      </c>
      <c r="C27" s="8" t="s">
        <v>73</v>
      </c>
      <c r="D27" s="7">
        <v>6</v>
      </c>
      <c r="E27" s="7">
        <v>15</v>
      </c>
      <c r="F27" s="9">
        <f t="shared" si="2"/>
        <v>21</v>
      </c>
      <c r="G27" s="10">
        <v>5</v>
      </c>
      <c r="H27" s="11">
        <v>2</v>
      </c>
      <c r="I27" s="7"/>
      <c r="J27" s="44">
        <v>4</v>
      </c>
      <c r="K27" s="198"/>
      <c r="L27" s="15"/>
      <c r="M27" s="15"/>
      <c r="N27" s="49"/>
      <c r="O27" s="15"/>
      <c r="P27" s="15"/>
      <c r="Q27" s="15"/>
      <c r="R27" s="15"/>
      <c r="S27" s="15"/>
      <c r="T27" s="15"/>
      <c r="U27" s="15">
        <f t="shared" si="1"/>
        <v>6</v>
      </c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>
        <v>4</v>
      </c>
      <c r="AM27" s="65"/>
      <c r="AN27" s="65"/>
      <c r="AO27" s="65"/>
      <c r="AP27" s="65"/>
      <c r="AQ27" s="65"/>
      <c r="AR27" s="65">
        <v>2</v>
      </c>
      <c r="AS27" s="65"/>
      <c r="AT27" s="215"/>
      <c r="AU27" s="216"/>
      <c r="AV27" s="216"/>
      <c r="AW27" s="221"/>
      <c r="AX27" s="222"/>
    </row>
    <row r="28" spans="1:50">
      <c r="A28" s="77" t="s">
        <v>74</v>
      </c>
      <c r="B28" s="7">
        <v>5</v>
      </c>
      <c r="C28" s="21" t="s">
        <v>75</v>
      </c>
      <c r="D28" s="7">
        <v>11</v>
      </c>
      <c r="E28" s="7">
        <v>9</v>
      </c>
      <c r="F28" s="9">
        <f>D28+E28</f>
        <v>20</v>
      </c>
      <c r="G28" s="10">
        <v>5</v>
      </c>
      <c r="H28" s="11">
        <v>2</v>
      </c>
      <c r="I28" s="7">
        <v>1</v>
      </c>
      <c r="J28" s="44">
        <v>2</v>
      </c>
      <c r="K28" s="198"/>
      <c r="L28" s="15"/>
      <c r="M28" s="15"/>
      <c r="N28" s="49"/>
      <c r="O28" s="15"/>
      <c r="P28" s="15"/>
      <c r="Q28" s="15"/>
      <c r="R28" s="15"/>
      <c r="S28" s="15"/>
      <c r="T28" s="15"/>
      <c r="U28" s="15">
        <f t="shared" si="1"/>
        <v>5</v>
      </c>
      <c r="V28" s="65"/>
      <c r="W28" s="65"/>
      <c r="X28" s="65"/>
      <c r="Y28" s="65"/>
      <c r="Z28" s="65"/>
      <c r="AA28" s="65"/>
      <c r="AB28" s="65">
        <v>5</v>
      </c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215"/>
      <c r="AU28" s="216"/>
      <c r="AV28" s="216"/>
      <c r="AW28" s="221"/>
      <c r="AX28" s="222"/>
    </row>
    <row r="29" spans="1:50">
      <c r="A29" s="55" t="s">
        <v>76</v>
      </c>
      <c r="B29" s="7">
        <v>5</v>
      </c>
      <c r="C29" s="8" t="s">
        <v>77</v>
      </c>
      <c r="D29" s="7">
        <v>13</v>
      </c>
      <c r="E29" s="7">
        <v>6</v>
      </c>
      <c r="F29" s="9">
        <f>D29+E29</f>
        <v>19</v>
      </c>
      <c r="G29" s="10">
        <v>5</v>
      </c>
      <c r="H29" s="11">
        <v>2</v>
      </c>
      <c r="I29" s="7">
        <v>1</v>
      </c>
      <c r="J29" s="44">
        <v>4</v>
      </c>
      <c r="K29" s="198"/>
      <c r="L29" s="15"/>
      <c r="M29" s="15"/>
      <c r="N29" s="49"/>
      <c r="O29" s="15"/>
      <c r="P29" s="15"/>
      <c r="Q29" s="15"/>
      <c r="R29" s="15"/>
      <c r="S29" s="15"/>
      <c r="T29" s="15"/>
      <c r="U29" s="15">
        <f t="shared" si="1"/>
        <v>7</v>
      </c>
      <c r="V29" s="65"/>
      <c r="W29" s="65"/>
      <c r="X29" s="65">
        <v>2</v>
      </c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>
        <v>5</v>
      </c>
      <c r="AM29" s="65"/>
      <c r="AN29" s="65"/>
      <c r="AO29" s="65"/>
      <c r="AP29" s="65"/>
      <c r="AQ29" s="65"/>
      <c r="AR29" s="65"/>
      <c r="AS29" s="65"/>
      <c r="AT29" s="215"/>
      <c r="AU29" s="216"/>
      <c r="AV29" s="216"/>
      <c r="AW29" s="221"/>
      <c r="AX29" s="222"/>
    </row>
    <row r="30" spans="1:50" ht="17.100000000000001" customHeight="1">
      <c r="A30" s="12" t="s">
        <v>78</v>
      </c>
      <c r="B30" s="7">
        <v>5</v>
      </c>
      <c r="C30" s="13" t="s">
        <v>79</v>
      </c>
      <c r="D30" s="7">
        <v>7</v>
      </c>
      <c r="E30" s="7">
        <v>6</v>
      </c>
      <c r="F30" s="9">
        <f>D30+E30</f>
        <v>13</v>
      </c>
      <c r="G30" s="10">
        <v>5</v>
      </c>
      <c r="H30" s="11">
        <v>2</v>
      </c>
      <c r="I30" s="7">
        <v>1</v>
      </c>
      <c r="J30" s="44">
        <v>2</v>
      </c>
      <c r="K30" s="198"/>
      <c r="L30" s="15"/>
      <c r="M30" s="15"/>
      <c r="N30" s="49"/>
      <c r="O30" s="15"/>
      <c r="P30" s="15"/>
      <c r="Q30" s="15"/>
      <c r="R30" s="15"/>
      <c r="S30" s="15"/>
      <c r="T30" s="15"/>
      <c r="U30" s="15">
        <f t="shared" si="1"/>
        <v>5</v>
      </c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>
        <v>5</v>
      </c>
      <c r="AS30" s="65"/>
      <c r="AT30" s="215"/>
      <c r="AU30" s="216"/>
      <c r="AV30" s="216"/>
      <c r="AW30" s="221"/>
      <c r="AX30" s="222"/>
    </row>
    <row r="31" spans="1:50">
      <c r="A31" s="12" t="s">
        <v>80</v>
      </c>
      <c r="B31" s="7">
        <v>5</v>
      </c>
      <c r="C31" s="8" t="s">
        <v>81</v>
      </c>
      <c r="D31" s="7">
        <v>5</v>
      </c>
      <c r="E31" s="7">
        <v>2</v>
      </c>
      <c r="F31" s="9">
        <f>D31+E31</f>
        <v>7</v>
      </c>
      <c r="G31" s="10">
        <v>5</v>
      </c>
      <c r="H31" s="11">
        <v>2</v>
      </c>
      <c r="I31" s="7">
        <v>1</v>
      </c>
      <c r="J31" s="44">
        <v>2</v>
      </c>
      <c r="K31" s="198"/>
      <c r="L31" s="15"/>
      <c r="M31" s="15"/>
      <c r="N31" s="49"/>
      <c r="O31" s="15"/>
      <c r="P31" s="15"/>
      <c r="Q31" s="15"/>
      <c r="R31" s="15"/>
      <c r="S31" s="15"/>
      <c r="T31" s="15"/>
      <c r="U31" s="15">
        <f t="shared" si="1"/>
        <v>5</v>
      </c>
      <c r="V31" s="65"/>
      <c r="W31" s="65"/>
      <c r="X31" s="65"/>
      <c r="Y31" s="65"/>
      <c r="Z31" s="65"/>
      <c r="AA31" s="65"/>
      <c r="AB31" s="65">
        <v>5</v>
      </c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215"/>
      <c r="AU31" s="216"/>
      <c r="AV31" s="216"/>
      <c r="AW31" s="221"/>
      <c r="AX31" s="222"/>
    </row>
    <row r="32" spans="1:50">
      <c r="A32" s="56" t="s">
        <v>82</v>
      </c>
      <c r="B32" s="7">
        <v>5</v>
      </c>
      <c r="C32" s="21" t="s">
        <v>83</v>
      </c>
      <c r="D32" s="7">
        <v>11</v>
      </c>
      <c r="E32" s="7">
        <v>9</v>
      </c>
      <c r="F32" s="9">
        <f t="shared" ref="F32:F41" si="3">D32+E32</f>
        <v>20</v>
      </c>
      <c r="G32" s="10">
        <v>6</v>
      </c>
      <c r="H32" s="11">
        <v>2</v>
      </c>
      <c r="I32" s="7">
        <v>1</v>
      </c>
      <c r="J32" s="44">
        <v>4</v>
      </c>
      <c r="K32" s="198"/>
      <c r="L32" s="15"/>
      <c r="M32" s="15"/>
      <c r="N32" s="49"/>
      <c r="O32" s="15"/>
      <c r="P32" s="15"/>
      <c r="Q32" s="15"/>
      <c r="R32" s="15"/>
      <c r="S32" s="15"/>
      <c r="T32" s="15"/>
      <c r="U32" s="15">
        <f t="shared" si="1"/>
        <v>7</v>
      </c>
      <c r="V32" s="65">
        <v>2</v>
      </c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>
        <v>5</v>
      </c>
      <c r="AM32" s="65"/>
      <c r="AN32" s="65"/>
      <c r="AO32" s="65"/>
      <c r="AP32" s="65"/>
      <c r="AQ32" s="65"/>
      <c r="AR32" s="65"/>
      <c r="AS32" s="65"/>
      <c r="AT32" s="215"/>
      <c r="AU32" s="216"/>
      <c r="AV32" s="216"/>
      <c r="AW32" s="221"/>
      <c r="AX32" s="222"/>
    </row>
    <row r="33" spans="1:50">
      <c r="A33" s="52" t="s">
        <v>84</v>
      </c>
      <c r="B33" s="7">
        <v>5</v>
      </c>
      <c r="C33" s="21" t="s">
        <v>83</v>
      </c>
      <c r="D33" s="7">
        <v>11</v>
      </c>
      <c r="E33" s="7">
        <v>9</v>
      </c>
      <c r="F33" s="9">
        <f t="shared" si="3"/>
        <v>20</v>
      </c>
      <c r="G33" s="10">
        <v>6</v>
      </c>
      <c r="H33" s="11">
        <v>2</v>
      </c>
      <c r="I33" s="7">
        <v>1</v>
      </c>
      <c r="J33" s="44">
        <v>2</v>
      </c>
      <c r="K33" s="198"/>
      <c r="L33" s="15"/>
      <c r="M33" s="15"/>
      <c r="N33" s="49"/>
      <c r="O33" s="15"/>
      <c r="P33" s="15"/>
      <c r="Q33" s="15"/>
      <c r="R33" s="15"/>
      <c r="S33" s="15"/>
      <c r="T33" s="15"/>
      <c r="U33" s="15">
        <f t="shared" si="1"/>
        <v>5</v>
      </c>
      <c r="V33" s="65">
        <v>2</v>
      </c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>
        <v>3</v>
      </c>
      <c r="AK33" s="65"/>
      <c r="AL33" s="65"/>
      <c r="AM33" s="65"/>
      <c r="AN33" s="65"/>
      <c r="AO33" s="65"/>
      <c r="AP33" s="65"/>
      <c r="AQ33" s="65"/>
      <c r="AR33" s="65"/>
      <c r="AS33" s="65"/>
      <c r="AT33" s="215"/>
      <c r="AU33" s="216"/>
      <c r="AV33" s="216"/>
      <c r="AW33" s="221"/>
      <c r="AX33" s="222"/>
    </row>
    <row r="34" spans="1:50">
      <c r="A34" s="77" t="s">
        <v>85</v>
      </c>
      <c r="B34" s="7">
        <v>5</v>
      </c>
      <c r="C34" s="21" t="s">
        <v>83</v>
      </c>
      <c r="D34" s="7">
        <v>11</v>
      </c>
      <c r="E34" s="7">
        <v>9</v>
      </c>
      <c r="F34" s="9">
        <f t="shared" si="3"/>
        <v>20</v>
      </c>
      <c r="G34" s="10">
        <v>6</v>
      </c>
      <c r="H34" s="11">
        <v>2</v>
      </c>
      <c r="I34" s="7">
        <v>1</v>
      </c>
      <c r="J34" s="44">
        <v>2</v>
      </c>
      <c r="K34" s="198"/>
      <c r="L34" s="15"/>
      <c r="M34" s="15">
        <v>2</v>
      </c>
      <c r="N34" s="49"/>
      <c r="O34" s="15"/>
      <c r="P34" s="15"/>
      <c r="Q34" s="15"/>
      <c r="R34" s="15"/>
      <c r="S34" s="15"/>
      <c r="T34" s="15"/>
      <c r="U34" s="15">
        <f t="shared" si="1"/>
        <v>7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>
        <v>2</v>
      </c>
      <c r="AH34" s="65">
        <v>5</v>
      </c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215"/>
      <c r="AU34" s="216"/>
      <c r="AV34" s="216"/>
      <c r="AW34" s="221"/>
      <c r="AX34" s="222"/>
    </row>
    <row r="35" spans="1:50" ht="22.5">
      <c r="A35" s="57" t="s">
        <v>86</v>
      </c>
      <c r="B35" s="58">
        <v>5</v>
      </c>
      <c r="C35" s="59" t="s">
        <v>87</v>
      </c>
      <c r="D35" s="7">
        <v>3</v>
      </c>
      <c r="E35" s="7">
        <v>9</v>
      </c>
      <c r="F35" s="9">
        <f t="shared" si="3"/>
        <v>12</v>
      </c>
      <c r="G35" s="10">
        <v>7</v>
      </c>
      <c r="H35" s="11">
        <v>2</v>
      </c>
      <c r="I35" s="7">
        <v>1</v>
      </c>
      <c r="J35" s="44">
        <v>1</v>
      </c>
      <c r="K35" s="198"/>
      <c r="L35" s="15"/>
      <c r="M35" s="15"/>
      <c r="N35" s="49"/>
      <c r="O35" s="15"/>
      <c r="P35" s="15"/>
      <c r="Q35" s="15"/>
      <c r="R35" s="15"/>
      <c r="S35" s="15"/>
      <c r="T35" s="15"/>
      <c r="U35" s="15">
        <f t="shared" si="1"/>
        <v>4</v>
      </c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>
        <v>4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215"/>
      <c r="AU35" s="216"/>
      <c r="AV35" s="216"/>
      <c r="AW35" s="221"/>
      <c r="AX35" s="222"/>
    </row>
    <row r="36" spans="1:50" ht="22.5">
      <c r="A36" s="57" t="s">
        <v>88</v>
      </c>
      <c r="B36" s="58">
        <v>5</v>
      </c>
      <c r="C36" s="59" t="s">
        <v>89</v>
      </c>
      <c r="D36" s="7">
        <v>5</v>
      </c>
      <c r="E36" s="7">
        <v>1</v>
      </c>
      <c r="F36" s="9">
        <f t="shared" si="3"/>
        <v>6</v>
      </c>
      <c r="G36" s="10">
        <v>7</v>
      </c>
      <c r="H36" s="11">
        <v>2</v>
      </c>
      <c r="I36" s="7">
        <v>1</v>
      </c>
      <c r="J36" s="44">
        <v>1</v>
      </c>
      <c r="K36" s="198"/>
      <c r="L36" s="15"/>
      <c r="M36" s="15"/>
      <c r="N36" s="49"/>
      <c r="O36" s="15"/>
      <c r="P36" s="15"/>
      <c r="Q36" s="15"/>
      <c r="R36" s="15"/>
      <c r="S36" s="15"/>
      <c r="T36" s="15"/>
      <c r="U36" s="15">
        <v>4</v>
      </c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>
        <v>4</v>
      </c>
      <c r="AM36" s="65"/>
      <c r="AN36" s="65"/>
      <c r="AO36" s="65"/>
      <c r="AP36" s="65"/>
      <c r="AQ36" s="65"/>
      <c r="AR36" s="65"/>
      <c r="AS36" s="65"/>
      <c r="AT36" s="215"/>
      <c r="AU36" s="216"/>
      <c r="AV36" s="216"/>
      <c r="AW36" s="221"/>
      <c r="AX36" s="222"/>
    </row>
    <row r="37" spans="1:50" ht="22.5">
      <c r="A37" s="52" t="s">
        <v>90</v>
      </c>
      <c r="B37" s="7"/>
      <c r="C37" s="21" t="s">
        <v>87</v>
      </c>
      <c r="D37" s="7">
        <v>3</v>
      </c>
      <c r="E37" s="7">
        <v>9</v>
      </c>
      <c r="F37" s="9">
        <f t="shared" si="3"/>
        <v>12</v>
      </c>
      <c r="G37" s="10">
        <v>7</v>
      </c>
      <c r="H37" s="11">
        <v>2</v>
      </c>
      <c r="I37" s="7">
        <v>1</v>
      </c>
      <c r="J37" s="44">
        <v>1</v>
      </c>
      <c r="K37" s="198"/>
      <c r="L37" s="15"/>
      <c r="M37" s="15"/>
      <c r="N37" s="49"/>
      <c r="O37" s="15"/>
      <c r="P37" s="15"/>
      <c r="Q37" s="15"/>
      <c r="R37" s="15"/>
      <c r="S37" s="15"/>
      <c r="T37" s="15"/>
      <c r="U37" s="15">
        <f>SUM(H37:T37)</f>
        <v>4</v>
      </c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>
        <v>4</v>
      </c>
      <c r="AQ37" s="65"/>
      <c r="AR37" s="65"/>
      <c r="AS37" s="65"/>
      <c r="AT37" s="215"/>
      <c r="AU37" s="216"/>
      <c r="AV37" s="216"/>
      <c r="AW37" s="221"/>
      <c r="AX37" s="222"/>
    </row>
    <row r="38" spans="1:50" ht="22.5">
      <c r="A38" s="56" t="s">
        <v>91</v>
      </c>
      <c r="B38" s="7"/>
      <c r="C38" s="21" t="s">
        <v>87</v>
      </c>
      <c r="D38" s="7">
        <v>3</v>
      </c>
      <c r="E38" s="7">
        <v>9</v>
      </c>
      <c r="F38" s="9">
        <f t="shared" si="3"/>
        <v>12</v>
      </c>
      <c r="G38" s="10">
        <v>7</v>
      </c>
      <c r="H38" s="11">
        <v>2</v>
      </c>
      <c r="I38" s="7">
        <v>1</v>
      </c>
      <c r="J38" s="44">
        <v>1</v>
      </c>
      <c r="K38" s="198"/>
      <c r="L38" s="15"/>
      <c r="M38" s="15">
        <v>2</v>
      </c>
      <c r="N38" s="49"/>
      <c r="O38" s="15"/>
      <c r="P38" s="15"/>
      <c r="Q38" s="15"/>
      <c r="R38" s="15"/>
      <c r="S38" s="15"/>
      <c r="T38" s="15"/>
      <c r="U38" s="15">
        <f>SUM(H38:T38)</f>
        <v>6</v>
      </c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>
        <v>4</v>
      </c>
      <c r="AI38" s="65">
        <v>2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215"/>
      <c r="AU38" s="216"/>
      <c r="AV38" s="216"/>
      <c r="AW38" s="221"/>
      <c r="AX38" s="222"/>
    </row>
    <row r="39" spans="1:50" ht="21" customHeight="1">
      <c r="A39" s="20" t="s">
        <v>92</v>
      </c>
      <c r="B39" s="7"/>
      <c r="C39" s="21" t="s">
        <v>87</v>
      </c>
      <c r="D39" s="7">
        <v>3</v>
      </c>
      <c r="E39" s="7">
        <v>9</v>
      </c>
      <c r="F39" s="9">
        <f t="shared" si="3"/>
        <v>12</v>
      </c>
      <c r="G39" s="10">
        <v>7</v>
      </c>
      <c r="H39" s="11">
        <v>2</v>
      </c>
      <c r="I39" s="7">
        <v>1</v>
      </c>
      <c r="J39" s="44">
        <v>1</v>
      </c>
      <c r="K39" s="198"/>
      <c r="L39" s="15"/>
      <c r="M39" s="15">
        <v>2</v>
      </c>
      <c r="N39" s="49"/>
      <c r="O39" s="15"/>
      <c r="P39" s="15"/>
      <c r="Q39" s="15"/>
      <c r="R39" s="15"/>
      <c r="S39" s="15"/>
      <c r="T39" s="15"/>
      <c r="U39" s="15">
        <f t="shared" ref="U39:U49" si="4">SUM(H39:T39)</f>
        <v>6</v>
      </c>
      <c r="V39" s="65"/>
      <c r="W39" s="65"/>
      <c r="X39" s="65">
        <v>4</v>
      </c>
      <c r="Y39" s="65">
        <v>2</v>
      </c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215"/>
      <c r="AU39" s="216"/>
      <c r="AV39" s="216"/>
      <c r="AW39" s="221"/>
      <c r="AX39" s="222"/>
    </row>
    <row r="40" spans="1:50" ht="22.5">
      <c r="A40" s="81" t="s">
        <v>93</v>
      </c>
      <c r="B40" s="7"/>
      <c r="C40" s="21" t="s">
        <v>87</v>
      </c>
      <c r="D40" s="7">
        <v>3</v>
      </c>
      <c r="E40" s="7">
        <v>9</v>
      </c>
      <c r="F40" s="9">
        <f t="shared" si="3"/>
        <v>12</v>
      </c>
      <c r="G40" s="10">
        <v>7</v>
      </c>
      <c r="H40" s="11">
        <v>2</v>
      </c>
      <c r="I40" s="7"/>
      <c r="J40" s="44">
        <v>2</v>
      </c>
      <c r="K40" s="198"/>
      <c r="L40" s="15"/>
      <c r="M40" s="15"/>
      <c r="N40" s="49"/>
      <c r="O40" s="15"/>
      <c r="P40" s="15"/>
      <c r="Q40" s="15"/>
      <c r="R40" s="15"/>
      <c r="S40" s="15"/>
      <c r="T40" s="15"/>
      <c r="U40" s="15">
        <f t="shared" si="4"/>
        <v>4</v>
      </c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>
        <v>4</v>
      </c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215"/>
      <c r="AU40" s="216"/>
      <c r="AV40" s="216"/>
      <c r="AW40" s="221"/>
      <c r="AX40" s="222"/>
    </row>
    <row r="41" spans="1:50" ht="18.95" customHeight="1">
      <c r="A41" s="60" t="s">
        <v>94</v>
      </c>
      <c r="B41" s="7">
        <v>5</v>
      </c>
      <c r="C41" s="21" t="s">
        <v>95</v>
      </c>
      <c r="D41" s="7">
        <v>5</v>
      </c>
      <c r="E41" s="7">
        <v>1</v>
      </c>
      <c r="F41" s="9">
        <f t="shared" si="3"/>
        <v>6</v>
      </c>
      <c r="G41" s="10">
        <v>7</v>
      </c>
      <c r="H41" s="11">
        <v>2</v>
      </c>
      <c r="I41" s="7">
        <v>1</v>
      </c>
      <c r="J41" s="44">
        <v>1</v>
      </c>
      <c r="K41" s="198"/>
      <c r="L41" s="15"/>
      <c r="M41" s="15"/>
      <c r="N41" s="49"/>
      <c r="O41" s="15"/>
      <c r="P41" s="15"/>
      <c r="Q41" s="15"/>
      <c r="R41" s="15"/>
      <c r="S41" s="15"/>
      <c r="T41" s="15"/>
      <c r="U41" s="15">
        <f t="shared" si="4"/>
        <v>4</v>
      </c>
      <c r="V41" s="65"/>
      <c r="W41" s="65"/>
      <c r="X41" s="65"/>
      <c r="Y41" s="65"/>
      <c r="Z41" s="65"/>
      <c r="AA41" s="65"/>
      <c r="AB41" s="65"/>
      <c r="AC41" s="65"/>
      <c r="AD41" s="65">
        <v>4</v>
      </c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215"/>
      <c r="AU41" s="216"/>
      <c r="AV41" s="216"/>
      <c r="AW41" s="221"/>
      <c r="AX41" s="222"/>
    </row>
    <row r="42" spans="1:50" ht="18" customHeight="1">
      <c r="A42" s="60" t="s">
        <v>96</v>
      </c>
      <c r="B42" s="7">
        <v>5</v>
      </c>
      <c r="C42" s="21" t="s">
        <v>95</v>
      </c>
      <c r="D42" s="7">
        <v>5</v>
      </c>
      <c r="E42" s="7">
        <v>1</v>
      </c>
      <c r="F42" s="9">
        <f>D42+E42</f>
        <v>6</v>
      </c>
      <c r="G42" s="10">
        <v>7</v>
      </c>
      <c r="H42" s="11">
        <v>2</v>
      </c>
      <c r="I42" s="7"/>
      <c r="J42" s="44">
        <v>2</v>
      </c>
      <c r="K42" s="198"/>
      <c r="L42" s="15"/>
      <c r="M42" s="15"/>
      <c r="N42" s="49"/>
      <c r="O42" s="15"/>
      <c r="P42" s="15"/>
      <c r="Q42" s="15"/>
      <c r="R42" s="15"/>
      <c r="S42" s="15"/>
      <c r="T42" s="15"/>
      <c r="U42" s="15">
        <f t="shared" si="4"/>
        <v>4</v>
      </c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>
        <v>4</v>
      </c>
      <c r="AK42" s="65"/>
      <c r="AL42" s="65"/>
      <c r="AM42" s="65"/>
      <c r="AN42" s="65"/>
      <c r="AO42" s="65"/>
      <c r="AP42" s="65"/>
      <c r="AQ42" s="65"/>
      <c r="AR42" s="65"/>
      <c r="AS42" s="65"/>
      <c r="AT42" s="215"/>
      <c r="AU42" s="216"/>
      <c r="AV42" s="216"/>
      <c r="AW42" s="221"/>
      <c r="AX42" s="222"/>
    </row>
    <row r="43" spans="1:50" ht="22.5">
      <c r="A43" s="60" t="s">
        <v>97</v>
      </c>
      <c r="B43" s="7">
        <v>5</v>
      </c>
      <c r="C43" s="21" t="s">
        <v>95</v>
      </c>
      <c r="D43" s="7">
        <v>5</v>
      </c>
      <c r="E43" s="7">
        <v>1</v>
      </c>
      <c r="F43" s="9">
        <f>D43+E43</f>
        <v>6</v>
      </c>
      <c r="G43" s="10">
        <v>7</v>
      </c>
      <c r="H43" s="11">
        <v>2</v>
      </c>
      <c r="I43" s="7"/>
      <c r="J43" s="44">
        <v>2</v>
      </c>
      <c r="K43" s="198"/>
      <c r="L43" s="15"/>
      <c r="M43" s="15"/>
      <c r="N43" s="49"/>
      <c r="O43" s="15"/>
      <c r="P43" s="15"/>
      <c r="Q43" s="15"/>
      <c r="R43" s="15"/>
      <c r="S43" s="15"/>
      <c r="T43" s="15"/>
      <c r="U43" s="15">
        <f t="shared" si="4"/>
        <v>4</v>
      </c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>
        <v>4</v>
      </c>
      <c r="AM43" s="65"/>
      <c r="AN43" s="65"/>
      <c r="AO43" s="65"/>
      <c r="AP43" s="65"/>
      <c r="AQ43" s="65"/>
      <c r="AR43" s="65"/>
      <c r="AS43" s="65"/>
      <c r="AT43" s="215"/>
      <c r="AU43" s="216"/>
      <c r="AV43" s="216"/>
      <c r="AW43" s="221"/>
      <c r="AX43" s="222"/>
    </row>
    <row r="44" spans="1:50" ht="22.5">
      <c r="A44" s="60" t="s">
        <v>98</v>
      </c>
      <c r="B44" s="7"/>
      <c r="C44" s="21" t="s">
        <v>95</v>
      </c>
      <c r="D44" s="7">
        <v>5</v>
      </c>
      <c r="E44" s="7">
        <v>1</v>
      </c>
      <c r="F44" s="9">
        <f>D44+E44</f>
        <v>6</v>
      </c>
      <c r="G44" s="10">
        <v>7</v>
      </c>
      <c r="H44" s="11">
        <v>2</v>
      </c>
      <c r="I44" s="7">
        <v>1</v>
      </c>
      <c r="J44" s="44">
        <v>1</v>
      </c>
      <c r="K44" s="198"/>
      <c r="L44" s="15"/>
      <c r="M44" s="15"/>
      <c r="N44" s="49"/>
      <c r="O44" s="15"/>
      <c r="P44" s="15"/>
      <c r="Q44" s="15"/>
      <c r="R44" s="15"/>
      <c r="S44" s="15"/>
      <c r="T44" s="15"/>
      <c r="U44" s="15">
        <f t="shared" si="4"/>
        <v>4</v>
      </c>
      <c r="V44" s="65"/>
      <c r="W44" s="65"/>
      <c r="X44" s="65"/>
      <c r="Y44" s="65"/>
      <c r="Z44" s="65"/>
      <c r="AA44" s="65"/>
      <c r="AB44" s="65"/>
      <c r="AC44" s="65"/>
      <c r="AD44" s="65">
        <v>4</v>
      </c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215"/>
      <c r="AU44" s="216"/>
      <c r="AV44" s="216"/>
      <c r="AW44" s="221"/>
      <c r="AX44" s="222"/>
    </row>
    <row r="45" spans="1:50" ht="22.5">
      <c r="A45" s="60" t="s">
        <v>99</v>
      </c>
      <c r="B45" s="7"/>
      <c r="C45" s="21" t="s">
        <v>95</v>
      </c>
      <c r="D45" s="7">
        <v>5</v>
      </c>
      <c r="E45" s="7">
        <v>1</v>
      </c>
      <c r="F45" s="9">
        <f>D45+E45</f>
        <v>6</v>
      </c>
      <c r="G45" s="10">
        <v>7</v>
      </c>
      <c r="H45" s="11">
        <v>2</v>
      </c>
      <c r="I45" s="7">
        <v>1</v>
      </c>
      <c r="J45" s="44">
        <v>1</v>
      </c>
      <c r="K45" s="198"/>
      <c r="L45" s="15"/>
      <c r="M45" s="15"/>
      <c r="N45" s="49"/>
      <c r="O45" s="15"/>
      <c r="P45" s="15"/>
      <c r="Q45" s="15"/>
      <c r="R45" s="15"/>
      <c r="S45" s="15"/>
      <c r="T45" s="15"/>
      <c r="U45" s="15">
        <f t="shared" si="4"/>
        <v>4</v>
      </c>
      <c r="V45" s="65"/>
      <c r="W45" s="65"/>
      <c r="X45" s="65"/>
      <c r="Y45" s="65"/>
      <c r="Z45" s="65"/>
      <c r="AA45" s="65"/>
      <c r="AB45" s="65"/>
      <c r="AC45" s="65"/>
      <c r="AD45" s="65">
        <v>4</v>
      </c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215"/>
      <c r="AU45" s="216"/>
      <c r="AV45" s="216"/>
      <c r="AW45" s="221"/>
      <c r="AX45" s="222"/>
    </row>
    <row r="46" spans="1:50">
      <c r="A46" s="60" t="s">
        <v>35</v>
      </c>
      <c r="B46" s="7"/>
      <c r="C46" s="21"/>
      <c r="D46" s="7"/>
      <c r="E46" s="7"/>
      <c r="F46" s="9"/>
      <c r="G46" s="10"/>
      <c r="H46" s="11"/>
      <c r="I46" s="7"/>
      <c r="J46" s="44"/>
      <c r="K46" s="198"/>
      <c r="L46" s="15"/>
      <c r="M46" s="15"/>
      <c r="N46" s="49"/>
      <c r="O46" s="15"/>
      <c r="P46" s="15"/>
      <c r="Q46" s="15"/>
      <c r="R46" s="15"/>
      <c r="S46" s="15"/>
      <c r="T46" s="49">
        <v>1.5</v>
      </c>
      <c r="U46" s="15">
        <f t="shared" si="4"/>
        <v>1.5</v>
      </c>
      <c r="V46" s="65"/>
      <c r="W46" s="65">
        <v>1.5</v>
      </c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215"/>
      <c r="AU46" s="216"/>
      <c r="AV46" s="216"/>
      <c r="AW46" s="221"/>
      <c r="AX46" s="222"/>
    </row>
    <row r="47" spans="1:50" ht="22.5">
      <c r="A47" s="367" t="s">
        <v>100</v>
      </c>
      <c r="B47" s="7"/>
      <c r="C47" s="21" t="s">
        <v>87</v>
      </c>
      <c r="D47" s="7">
        <v>3</v>
      </c>
      <c r="E47" s="7">
        <v>9</v>
      </c>
      <c r="F47" s="9">
        <f t="shared" ref="F47:F52" si="5">D47+E47</f>
        <v>12</v>
      </c>
      <c r="G47" s="10">
        <v>8</v>
      </c>
      <c r="H47" s="11"/>
      <c r="I47" s="7"/>
      <c r="J47" s="44"/>
      <c r="K47" s="198"/>
      <c r="L47" s="15"/>
      <c r="M47" s="15"/>
      <c r="N47" s="49"/>
      <c r="O47" s="15"/>
      <c r="P47" s="15"/>
      <c r="Q47" s="15"/>
      <c r="R47" s="15">
        <v>1</v>
      </c>
      <c r="S47" s="15"/>
      <c r="T47" s="15"/>
      <c r="U47" s="15">
        <f t="shared" si="4"/>
        <v>1</v>
      </c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>
        <v>1</v>
      </c>
      <c r="AN47" s="65"/>
      <c r="AO47" s="65"/>
      <c r="AP47" s="65"/>
      <c r="AQ47" s="65"/>
      <c r="AR47" s="65"/>
      <c r="AS47" s="65"/>
      <c r="AT47" s="215"/>
      <c r="AU47" s="216">
        <v>24</v>
      </c>
      <c r="AV47" s="216">
        <v>30</v>
      </c>
      <c r="AW47" s="221"/>
      <c r="AX47" s="222"/>
    </row>
    <row r="48" spans="1:50" ht="18" customHeight="1">
      <c r="A48" s="368"/>
      <c r="B48" s="7"/>
      <c r="C48" s="21" t="s">
        <v>101</v>
      </c>
      <c r="D48" s="7">
        <v>5</v>
      </c>
      <c r="E48" s="7">
        <v>1</v>
      </c>
      <c r="F48" s="9">
        <f t="shared" si="5"/>
        <v>6</v>
      </c>
      <c r="G48" s="10">
        <v>8</v>
      </c>
      <c r="H48" s="11"/>
      <c r="I48" s="7"/>
      <c r="J48" s="44"/>
      <c r="K48" s="198"/>
      <c r="L48" s="15"/>
      <c r="M48" s="15"/>
      <c r="N48" s="49"/>
      <c r="O48" s="15"/>
      <c r="P48" s="15"/>
      <c r="Q48" s="15"/>
      <c r="R48" s="15">
        <v>1</v>
      </c>
      <c r="S48" s="15"/>
      <c r="T48" s="15"/>
      <c r="U48" s="15">
        <f t="shared" si="4"/>
        <v>1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>
        <v>1</v>
      </c>
      <c r="AN48" s="65"/>
      <c r="AO48" s="65"/>
      <c r="AP48" s="65"/>
      <c r="AQ48" s="65"/>
      <c r="AR48" s="65"/>
      <c r="AS48" s="65"/>
      <c r="AT48" s="215"/>
      <c r="AU48" s="216">
        <v>24</v>
      </c>
      <c r="AV48" s="216">
        <v>30</v>
      </c>
      <c r="AW48" s="221"/>
      <c r="AX48" s="222"/>
    </row>
    <row r="49" spans="1:50" ht="15.95" customHeight="1">
      <c r="A49" s="357" t="s">
        <v>102</v>
      </c>
      <c r="B49" s="7"/>
      <c r="C49" s="21" t="s">
        <v>87</v>
      </c>
      <c r="D49" s="7">
        <v>3</v>
      </c>
      <c r="E49" s="7">
        <v>9</v>
      </c>
      <c r="F49" s="9">
        <f t="shared" si="5"/>
        <v>12</v>
      </c>
      <c r="G49" s="10">
        <v>8</v>
      </c>
      <c r="H49" s="11"/>
      <c r="I49" s="7"/>
      <c r="J49" s="44"/>
      <c r="K49" s="198"/>
      <c r="L49" s="15"/>
      <c r="M49" s="15"/>
      <c r="N49" s="49">
        <f>F49*1.25</f>
        <v>15</v>
      </c>
      <c r="O49" s="15"/>
      <c r="P49" s="15"/>
      <c r="Q49" s="15"/>
      <c r="R49" s="15">
        <v>1</v>
      </c>
      <c r="S49" s="15"/>
      <c r="T49" s="15"/>
      <c r="U49" s="15">
        <f t="shared" si="4"/>
        <v>16</v>
      </c>
      <c r="V49" s="65"/>
      <c r="W49" s="65">
        <v>2.5</v>
      </c>
      <c r="X49" s="65"/>
      <c r="Y49" s="65">
        <v>1.25</v>
      </c>
      <c r="Z49" s="65"/>
      <c r="AA49" s="65"/>
      <c r="AB49" s="65"/>
      <c r="AC49" s="65">
        <v>1.25</v>
      </c>
      <c r="AD49" s="65"/>
      <c r="AE49" s="65"/>
      <c r="AF49" s="65"/>
      <c r="AG49" s="65"/>
      <c r="AH49" s="65"/>
      <c r="AI49" s="65">
        <v>2.5</v>
      </c>
      <c r="AJ49" s="65"/>
      <c r="AK49" s="65">
        <v>1.25</v>
      </c>
      <c r="AL49" s="65"/>
      <c r="AM49" s="65">
        <v>2.25</v>
      </c>
      <c r="AN49" s="65"/>
      <c r="AO49" s="65"/>
      <c r="AP49" s="65"/>
      <c r="AQ49" s="65"/>
      <c r="AR49" s="65"/>
      <c r="AS49" s="65">
        <v>1.25</v>
      </c>
      <c r="AT49" s="215">
        <f>F49*3</f>
        <v>36</v>
      </c>
      <c r="AU49" s="216"/>
      <c r="AV49" s="216">
        <v>30</v>
      </c>
      <c r="AW49" s="221">
        <v>3.75</v>
      </c>
      <c r="AX49" s="222"/>
    </row>
    <row r="50" spans="1:50" ht="18.95" customHeight="1">
      <c r="A50" s="358"/>
      <c r="B50" s="7"/>
      <c r="C50" s="21" t="s">
        <v>101</v>
      </c>
      <c r="D50" s="7">
        <v>2</v>
      </c>
      <c r="E50" s="7">
        <v>1</v>
      </c>
      <c r="F50" s="9">
        <f t="shared" si="5"/>
        <v>3</v>
      </c>
      <c r="G50" s="10">
        <v>8</v>
      </c>
      <c r="H50" s="11"/>
      <c r="I50" s="7"/>
      <c r="J50" s="44"/>
      <c r="K50" s="198"/>
      <c r="L50" s="15"/>
      <c r="M50" s="15"/>
      <c r="N50" s="74">
        <v>3.75</v>
      </c>
      <c r="O50" s="15"/>
      <c r="P50" s="15"/>
      <c r="Q50" s="15"/>
      <c r="R50" s="15">
        <v>1</v>
      </c>
      <c r="S50" s="15"/>
      <c r="T50" s="15"/>
      <c r="U50" s="74">
        <f>SUM(N50:T50)</f>
        <v>4.75</v>
      </c>
      <c r="V50" s="65"/>
      <c r="W50" s="65">
        <v>1.25</v>
      </c>
      <c r="X50" s="65"/>
      <c r="Y50" s="65"/>
      <c r="Z50" s="65"/>
      <c r="AA50" s="65"/>
      <c r="AB50" s="65"/>
      <c r="AC50" s="65"/>
      <c r="AD50" s="65"/>
      <c r="AE50" s="65">
        <v>2.5</v>
      </c>
      <c r="AF50" s="65"/>
      <c r="AG50" s="65"/>
      <c r="AH50" s="65"/>
      <c r="AI50" s="65"/>
      <c r="AJ50" s="65"/>
      <c r="AK50" s="65"/>
      <c r="AL50" s="65"/>
      <c r="AM50" s="65">
        <v>1</v>
      </c>
      <c r="AN50" s="65"/>
      <c r="AO50" s="65"/>
      <c r="AP50" s="65"/>
      <c r="AQ50" s="65"/>
      <c r="AR50" s="65"/>
      <c r="AS50" s="65"/>
      <c r="AT50" s="215">
        <f>F50*3</f>
        <v>9</v>
      </c>
      <c r="AU50" s="216"/>
      <c r="AV50" s="216">
        <v>30</v>
      </c>
      <c r="AW50" s="221"/>
      <c r="AX50" s="222"/>
    </row>
    <row r="51" spans="1:50">
      <c r="A51" s="71" t="s">
        <v>103</v>
      </c>
      <c r="B51" s="7">
        <v>5</v>
      </c>
      <c r="C51" s="15" t="s">
        <v>104</v>
      </c>
      <c r="D51" s="7">
        <v>11</v>
      </c>
      <c r="E51" s="7"/>
      <c r="F51" s="9">
        <f t="shared" si="5"/>
        <v>11</v>
      </c>
      <c r="G51" s="10"/>
      <c r="H51" s="11"/>
      <c r="I51" s="7"/>
      <c r="J51" s="44"/>
      <c r="K51" s="199"/>
      <c r="L51" s="79"/>
      <c r="M51" s="7"/>
      <c r="N51" s="200"/>
      <c r="O51" s="7"/>
      <c r="P51" s="200">
        <v>2</v>
      </c>
      <c r="Q51" s="7"/>
      <c r="R51" s="7"/>
      <c r="S51" s="7"/>
      <c r="T51" s="10"/>
      <c r="U51" s="15">
        <f>SUM(H51:T51)</f>
        <v>2</v>
      </c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>
        <v>2</v>
      </c>
      <c r="AL51" s="65"/>
      <c r="AM51" s="65"/>
      <c r="AN51" s="65"/>
      <c r="AO51" s="65"/>
      <c r="AP51" s="65"/>
      <c r="AQ51" s="65"/>
      <c r="AR51" s="65"/>
      <c r="AS51" s="65"/>
      <c r="AT51" s="215"/>
      <c r="AU51" s="216"/>
      <c r="AV51" s="216"/>
      <c r="AW51" s="221"/>
      <c r="AX51" s="222"/>
    </row>
    <row r="52" spans="1:50">
      <c r="A52" s="71" t="s">
        <v>105</v>
      </c>
      <c r="B52" s="7">
        <v>5</v>
      </c>
      <c r="C52" s="15" t="s">
        <v>106</v>
      </c>
      <c r="D52" s="7">
        <v>11</v>
      </c>
      <c r="E52" s="7">
        <v>9</v>
      </c>
      <c r="F52" s="9">
        <f t="shared" si="5"/>
        <v>20</v>
      </c>
      <c r="G52" s="10"/>
      <c r="H52" s="11"/>
      <c r="I52" s="7"/>
      <c r="J52" s="44"/>
      <c r="K52" s="199"/>
      <c r="L52" s="79"/>
      <c r="M52" s="7"/>
      <c r="N52" s="200"/>
      <c r="O52" s="7"/>
      <c r="P52" s="7">
        <v>5</v>
      </c>
      <c r="Q52" s="7"/>
      <c r="R52" s="7"/>
      <c r="S52" s="7"/>
      <c r="T52" s="10"/>
      <c r="U52" s="15">
        <f>SUM(H52:T52)</f>
        <v>5</v>
      </c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>
        <v>5</v>
      </c>
      <c r="AT52" s="215"/>
      <c r="AU52" s="216"/>
      <c r="AV52" s="216"/>
      <c r="AW52" s="221"/>
      <c r="AX52" s="222"/>
    </row>
    <row r="53" spans="1:50">
      <c r="A53" s="186" t="s">
        <v>107</v>
      </c>
      <c r="B53" s="187"/>
      <c r="C53" s="187"/>
      <c r="D53" s="187"/>
      <c r="E53" s="187"/>
      <c r="F53" s="188"/>
      <c r="G53" s="188"/>
      <c r="H53" s="189">
        <f t="shared" ref="H53:N53" si="6">SUM(H13:H52)</f>
        <v>59</v>
      </c>
      <c r="I53" s="189">
        <f t="shared" si="6"/>
        <v>15</v>
      </c>
      <c r="J53" s="189">
        <f t="shared" si="6"/>
        <v>78</v>
      </c>
      <c r="K53" s="189">
        <f t="shared" si="6"/>
        <v>0</v>
      </c>
      <c r="L53" s="189">
        <f t="shared" si="6"/>
        <v>0</v>
      </c>
      <c r="M53" s="189">
        <f t="shared" si="6"/>
        <v>6</v>
      </c>
      <c r="N53" s="201">
        <f t="shared" si="6"/>
        <v>18.75</v>
      </c>
      <c r="O53" s="189">
        <f t="shared" ref="O53:V53" si="7">SUM(O13:O52)</f>
        <v>0</v>
      </c>
      <c r="P53" s="189">
        <f t="shared" si="7"/>
        <v>7</v>
      </c>
      <c r="Q53" s="189">
        <f t="shared" si="7"/>
        <v>0</v>
      </c>
      <c r="R53" s="189">
        <f t="shared" si="7"/>
        <v>4</v>
      </c>
      <c r="S53" s="189">
        <f t="shared" si="7"/>
        <v>0</v>
      </c>
      <c r="T53" s="189">
        <f t="shared" si="7"/>
        <v>1.5</v>
      </c>
      <c r="U53" s="208">
        <f t="shared" si="7"/>
        <v>189.25</v>
      </c>
      <c r="V53" s="209">
        <f t="shared" si="7"/>
        <v>10</v>
      </c>
      <c r="W53" s="209">
        <f t="shared" ref="W53:AS53" si="8">SUM(W13:W52)</f>
        <v>5.25</v>
      </c>
      <c r="X53" s="209">
        <f t="shared" si="8"/>
        <v>6</v>
      </c>
      <c r="Y53" s="209">
        <f t="shared" si="8"/>
        <v>3.25</v>
      </c>
      <c r="Z53" s="209">
        <f t="shared" si="8"/>
        <v>0</v>
      </c>
      <c r="AA53" s="209">
        <f t="shared" si="8"/>
        <v>0</v>
      </c>
      <c r="AB53" s="209">
        <f t="shared" si="8"/>
        <v>16</v>
      </c>
      <c r="AC53" s="209">
        <f t="shared" si="8"/>
        <v>1.25</v>
      </c>
      <c r="AD53" s="209">
        <f t="shared" si="8"/>
        <v>12</v>
      </c>
      <c r="AE53" s="209">
        <f t="shared" si="8"/>
        <v>2.5</v>
      </c>
      <c r="AF53" s="209">
        <f t="shared" si="8"/>
        <v>14</v>
      </c>
      <c r="AG53" s="209">
        <f t="shared" si="8"/>
        <v>2</v>
      </c>
      <c r="AH53" s="209">
        <f t="shared" si="8"/>
        <v>30</v>
      </c>
      <c r="AI53" s="209">
        <f t="shared" si="8"/>
        <v>4.5</v>
      </c>
      <c r="AJ53" s="209">
        <f t="shared" si="8"/>
        <v>15</v>
      </c>
      <c r="AK53" s="209">
        <f t="shared" si="8"/>
        <v>3.25</v>
      </c>
      <c r="AL53" s="209">
        <f t="shared" si="8"/>
        <v>32</v>
      </c>
      <c r="AM53" s="209">
        <f t="shared" si="8"/>
        <v>5.25</v>
      </c>
      <c r="AN53" s="209">
        <f t="shared" si="8"/>
        <v>0</v>
      </c>
      <c r="AO53" s="209">
        <f t="shared" si="8"/>
        <v>0</v>
      </c>
      <c r="AP53" s="209">
        <f t="shared" si="8"/>
        <v>4</v>
      </c>
      <c r="AQ53" s="209"/>
      <c r="AR53" s="209">
        <f t="shared" si="8"/>
        <v>13</v>
      </c>
      <c r="AS53" s="209">
        <f t="shared" si="8"/>
        <v>6.25</v>
      </c>
      <c r="AT53" s="208">
        <f>SUM(AT49:AT52)</f>
        <v>45</v>
      </c>
      <c r="AU53" s="208">
        <f>SUM(AU13:AU52)</f>
        <v>48</v>
      </c>
      <c r="AV53" s="208">
        <f>SUM(AV13:AV52)</f>
        <v>120</v>
      </c>
      <c r="AW53" s="223">
        <f>SUM(AW13:AW52)</f>
        <v>3.75</v>
      </c>
      <c r="AX53" s="224">
        <f>SUM(V53:AW53)</f>
        <v>402.25</v>
      </c>
    </row>
    <row r="54" spans="1:50">
      <c r="A54" s="190"/>
      <c r="B54" s="17"/>
      <c r="C54" s="17"/>
      <c r="D54" s="17"/>
      <c r="E54" s="17"/>
      <c r="F54" s="19"/>
      <c r="G54" s="19"/>
      <c r="H54" s="191"/>
      <c r="I54" s="17"/>
      <c r="J54" s="202"/>
      <c r="K54" s="203"/>
      <c r="L54" s="204"/>
      <c r="M54" s="17"/>
      <c r="N54" s="148"/>
      <c r="O54" s="17"/>
      <c r="P54" s="17"/>
      <c r="Q54" s="17"/>
      <c r="R54" s="17"/>
      <c r="S54" s="17"/>
      <c r="T54" s="19"/>
      <c r="U54" s="203"/>
      <c r="V54" s="210"/>
      <c r="W54" s="210"/>
      <c r="X54" s="211"/>
      <c r="Y54" s="211"/>
      <c r="Z54" s="211"/>
      <c r="AA54" s="211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210"/>
      <c r="AU54" s="211"/>
      <c r="AV54" s="211"/>
      <c r="AW54" s="225"/>
      <c r="AX54" s="226"/>
    </row>
    <row r="55" spans="1:50">
      <c r="A55" s="142" t="s">
        <v>108</v>
      </c>
      <c r="B55" s="64">
        <v>5</v>
      </c>
      <c r="C55" s="18" t="s">
        <v>109</v>
      </c>
      <c r="D55" s="17"/>
      <c r="E55" s="17">
        <v>6</v>
      </c>
      <c r="F55" s="17">
        <v>6</v>
      </c>
      <c r="G55" s="15">
        <v>5</v>
      </c>
      <c r="H55" s="17">
        <v>0.5</v>
      </c>
      <c r="I55" s="17"/>
      <c r="J55" s="17">
        <v>0.5</v>
      </c>
      <c r="K55" s="17"/>
      <c r="L55" s="149">
        <v>0.5</v>
      </c>
      <c r="M55" s="17"/>
      <c r="N55" s="148"/>
      <c r="O55" s="17"/>
      <c r="P55" s="17"/>
      <c r="Q55" s="17"/>
      <c r="R55" s="17"/>
      <c r="S55" s="17"/>
      <c r="T55" s="19"/>
      <c r="U55" s="15">
        <f>SUM(H55:T55)</f>
        <v>1.5</v>
      </c>
      <c r="V55" s="65">
        <v>1.5</v>
      </c>
      <c r="W55" s="210"/>
      <c r="X55" s="211"/>
      <c r="Y55" s="211"/>
      <c r="Z55" s="211"/>
      <c r="AA55" s="21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0">
      <c r="A56" s="63" t="s">
        <v>110</v>
      </c>
      <c r="B56" s="64">
        <v>5</v>
      </c>
      <c r="C56" s="18" t="s">
        <v>111</v>
      </c>
      <c r="D56" s="65"/>
      <c r="E56" s="65">
        <v>3</v>
      </c>
      <c r="F56" s="65">
        <v>3</v>
      </c>
      <c r="G56" s="65">
        <v>5</v>
      </c>
      <c r="H56" s="15">
        <v>0.5</v>
      </c>
      <c r="I56" s="17"/>
      <c r="J56" s="15">
        <v>0.5</v>
      </c>
      <c r="K56" s="15"/>
      <c r="L56" s="66">
        <v>0.5</v>
      </c>
      <c r="M56" s="65"/>
      <c r="N56" s="65"/>
      <c r="O56" s="65"/>
      <c r="P56" s="65"/>
      <c r="Q56" s="65"/>
      <c r="R56" s="65"/>
      <c r="S56" s="65"/>
      <c r="T56" s="65"/>
      <c r="U56" s="15">
        <f t="shared" ref="U56:U63" si="9">SUM(H56:T56)</f>
        <v>1.5</v>
      </c>
      <c r="V56" s="65"/>
      <c r="W56" s="210"/>
      <c r="X56" s="211"/>
      <c r="Y56" s="211"/>
      <c r="Z56" s="211"/>
      <c r="AA56" s="211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>
        <v>1.5</v>
      </c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</row>
    <row r="57" spans="1:50" ht="21" customHeight="1">
      <c r="A57" s="25" t="s">
        <v>112</v>
      </c>
      <c r="B57" s="92">
        <v>5</v>
      </c>
      <c r="C57" s="18" t="s">
        <v>113</v>
      </c>
      <c r="D57" s="65"/>
      <c r="E57" s="65">
        <v>6</v>
      </c>
      <c r="F57" s="65">
        <v>6</v>
      </c>
      <c r="G57" s="65">
        <v>5</v>
      </c>
      <c r="H57" s="15">
        <v>0.5</v>
      </c>
      <c r="I57" s="17"/>
      <c r="J57" s="15">
        <v>0.5</v>
      </c>
      <c r="K57" s="15"/>
      <c r="L57" s="49">
        <v>0.5</v>
      </c>
      <c r="M57" s="65"/>
      <c r="N57" s="65"/>
      <c r="O57" s="65"/>
      <c r="P57" s="65"/>
      <c r="Q57" s="65"/>
      <c r="R57" s="65"/>
      <c r="S57" s="65"/>
      <c r="T57" s="65"/>
      <c r="U57" s="15">
        <f t="shared" si="9"/>
        <v>1.5</v>
      </c>
      <c r="V57" s="65"/>
      <c r="W57" s="210"/>
      <c r="X57" s="211"/>
      <c r="Y57" s="211"/>
      <c r="Z57" s="211"/>
      <c r="AA57" s="211"/>
      <c r="AB57" s="65">
        <v>1.5</v>
      </c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</row>
    <row r="58" spans="1:50" ht="21" customHeight="1">
      <c r="A58" s="25" t="s">
        <v>112</v>
      </c>
      <c r="B58" s="92">
        <v>5</v>
      </c>
      <c r="C58" s="18" t="s">
        <v>114</v>
      </c>
      <c r="D58" s="65"/>
      <c r="E58" s="65">
        <v>9</v>
      </c>
      <c r="F58" s="65">
        <v>9</v>
      </c>
      <c r="G58" s="65">
        <v>5</v>
      </c>
      <c r="H58" s="65">
        <v>0.5</v>
      </c>
      <c r="I58" s="65"/>
      <c r="J58" s="65">
        <v>0.5</v>
      </c>
      <c r="K58" s="65"/>
      <c r="L58" s="93">
        <v>0.5</v>
      </c>
      <c r="M58" s="65"/>
      <c r="N58" s="65"/>
      <c r="O58" s="65"/>
      <c r="P58" s="65"/>
      <c r="Q58" s="65"/>
      <c r="R58" s="65"/>
      <c r="S58" s="65"/>
      <c r="T58" s="65"/>
      <c r="U58" s="15">
        <f t="shared" si="9"/>
        <v>1.5</v>
      </c>
      <c r="V58" s="65"/>
      <c r="W58" s="210"/>
      <c r="X58" s="211"/>
      <c r="Y58" s="211"/>
      <c r="Z58" s="211"/>
      <c r="AA58" s="211"/>
      <c r="AB58" s="65">
        <v>1.5</v>
      </c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</row>
    <row r="59" spans="1:50" ht="20.100000000000001" customHeight="1">
      <c r="A59" s="18" t="s">
        <v>52</v>
      </c>
      <c r="B59" s="141">
        <v>5</v>
      </c>
      <c r="C59" s="18" t="s">
        <v>115</v>
      </c>
      <c r="D59" s="17"/>
      <c r="E59" s="17">
        <v>22</v>
      </c>
      <c r="F59" s="19">
        <v>22</v>
      </c>
      <c r="G59" s="17">
        <v>5</v>
      </c>
      <c r="H59" s="17">
        <v>0.5</v>
      </c>
      <c r="I59" s="17"/>
      <c r="J59" s="17">
        <v>1</v>
      </c>
      <c r="K59" s="17"/>
      <c r="L59" s="148">
        <v>0.5</v>
      </c>
      <c r="M59" s="17"/>
      <c r="N59" s="148"/>
      <c r="O59" s="17"/>
      <c r="P59" s="17"/>
      <c r="Q59" s="17"/>
      <c r="R59" s="17"/>
      <c r="S59" s="17"/>
      <c r="T59" s="19"/>
      <c r="U59" s="17">
        <f t="shared" si="9"/>
        <v>2</v>
      </c>
      <c r="V59" s="65">
        <v>2</v>
      </c>
      <c r="W59" s="210"/>
      <c r="X59" s="211"/>
      <c r="Y59" s="211"/>
      <c r="Z59" s="211"/>
      <c r="AA59" s="211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</row>
    <row r="60" spans="1:50" ht="18.95" customHeight="1">
      <c r="A60" s="25" t="s">
        <v>67</v>
      </c>
      <c r="B60" s="87">
        <v>5</v>
      </c>
      <c r="C60" s="18" t="s">
        <v>115</v>
      </c>
      <c r="D60" s="17"/>
      <c r="E60" s="17">
        <v>22</v>
      </c>
      <c r="F60" s="19">
        <v>22</v>
      </c>
      <c r="G60" s="15">
        <v>6</v>
      </c>
      <c r="H60" s="15">
        <v>0.5</v>
      </c>
      <c r="I60" s="17"/>
      <c r="J60" s="15">
        <v>1</v>
      </c>
      <c r="K60" s="15"/>
      <c r="L60" s="49">
        <v>0.5</v>
      </c>
      <c r="M60" s="15"/>
      <c r="N60" s="49"/>
      <c r="O60" s="15"/>
      <c r="P60" s="15"/>
      <c r="Q60" s="15"/>
      <c r="R60" s="15"/>
      <c r="S60" s="15"/>
      <c r="T60" s="15"/>
      <c r="U60" s="15">
        <f t="shared" si="9"/>
        <v>2</v>
      </c>
      <c r="V60" s="65"/>
      <c r="W60" s="210"/>
      <c r="X60" s="211"/>
      <c r="Y60" s="211"/>
      <c r="Z60" s="211"/>
      <c r="AA60" s="211"/>
      <c r="AB60" s="65"/>
      <c r="AC60" s="65"/>
      <c r="AD60" s="65"/>
      <c r="AE60" s="65"/>
      <c r="AF60" s="65"/>
      <c r="AG60" s="65"/>
      <c r="AH60" s="65">
        <v>2</v>
      </c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</row>
    <row r="61" spans="1:50" ht="18" customHeight="1">
      <c r="A61" s="16" t="s">
        <v>70</v>
      </c>
      <c r="B61" s="17">
        <v>5</v>
      </c>
      <c r="C61" s="18" t="s">
        <v>115</v>
      </c>
      <c r="D61" s="17"/>
      <c r="E61" s="17">
        <v>22</v>
      </c>
      <c r="F61" s="19">
        <v>22</v>
      </c>
      <c r="G61" s="15">
        <v>6</v>
      </c>
      <c r="H61" s="15">
        <v>0.5</v>
      </c>
      <c r="I61" s="17"/>
      <c r="J61" s="15">
        <v>1</v>
      </c>
      <c r="K61" s="15"/>
      <c r="L61" s="49">
        <v>0.5</v>
      </c>
      <c r="M61" s="15"/>
      <c r="N61" s="49"/>
      <c r="O61" s="15"/>
      <c r="P61" s="15"/>
      <c r="Q61" s="15"/>
      <c r="R61" s="15"/>
      <c r="S61" s="15"/>
      <c r="T61" s="15"/>
      <c r="U61" s="15">
        <f t="shared" si="9"/>
        <v>2</v>
      </c>
      <c r="V61" s="65"/>
      <c r="W61" s="210"/>
      <c r="X61" s="211"/>
      <c r="Y61" s="211"/>
      <c r="Z61" s="211"/>
      <c r="AA61" s="211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>
        <v>2</v>
      </c>
      <c r="AS61" s="65"/>
      <c r="AT61" s="65"/>
      <c r="AU61" s="65"/>
      <c r="AV61" s="65"/>
      <c r="AW61" s="65"/>
      <c r="AX61" s="65"/>
    </row>
    <row r="62" spans="1:50">
      <c r="A62" s="16" t="s">
        <v>116</v>
      </c>
      <c r="B62" s="17"/>
      <c r="C62" s="18" t="s">
        <v>117</v>
      </c>
      <c r="D62" s="17"/>
      <c r="E62" s="17">
        <v>13</v>
      </c>
      <c r="F62" s="19">
        <v>13</v>
      </c>
      <c r="G62" s="15">
        <v>6</v>
      </c>
      <c r="H62" s="15">
        <v>0.5</v>
      </c>
      <c r="I62" s="17"/>
      <c r="J62" s="15">
        <v>0.5</v>
      </c>
      <c r="K62" s="15"/>
      <c r="L62" s="49">
        <v>0.5</v>
      </c>
      <c r="M62" s="15"/>
      <c r="N62" s="49"/>
      <c r="O62" s="15"/>
      <c r="P62" s="15"/>
      <c r="Q62" s="15"/>
      <c r="R62" s="15"/>
      <c r="S62" s="15"/>
      <c r="T62" s="15"/>
      <c r="U62" s="15">
        <f t="shared" si="9"/>
        <v>1.5</v>
      </c>
      <c r="V62" s="65"/>
      <c r="W62" s="210"/>
      <c r="X62" s="211"/>
      <c r="Y62" s="211"/>
      <c r="Z62" s="211"/>
      <c r="AA62" s="211"/>
      <c r="AB62" s="65">
        <v>1.5</v>
      </c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</row>
    <row r="63" spans="1:50" ht="15" customHeight="1">
      <c r="A63" s="25" t="s">
        <v>118</v>
      </c>
      <c r="B63" s="87">
        <v>5</v>
      </c>
      <c r="C63" s="25" t="s">
        <v>119</v>
      </c>
      <c r="D63" s="17"/>
      <c r="E63" s="17">
        <v>6</v>
      </c>
      <c r="F63" s="19">
        <f>E63+D63</f>
        <v>6</v>
      </c>
      <c r="G63" s="15">
        <v>6</v>
      </c>
      <c r="H63" s="15">
        <v>0.5</v>
      </c>
      <c r="I63" s="17"/>
      <c r="J63" s="15">
        <v>0.5</v>
      </c>
      <c r="K63" s="15"/>
      <c r="L63" s="49">
        <v>0.5</v>
      </c>
      <c r="M63" s="15"/>
      <c r="N63" s="49"/>
      <c r="O63" s="15"/>
      <c r="P63" s="15"/>
      <c r="Q63" s="15"/>
      <c r="R63" s="15"/>
      <c r="S63" s="15"/>
      <c r="T63" s="15"/>
      <c r="U63" s="15">
        <f t="shared" si="9"/>
        <v>1.5</v>
      </c>
      <c r="V63" s="65"/>
      <c r="W63" s="210"/>
      <c r="X63" s="211">
        <v>1.5</v>
      </c>
      <c r="Y63" s="211"/>
      <c r="Z63" s="211"/>
      <c r="AA63" s="211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</row>
    <row r="64" spans="1:50">
      <c r="A64" s="72" t="s">
        <v>120</v>
      </c>
      <c r="B64" s="73">
        <v>5</v>
      </c>
      <c r="C64" s="64" t="s">
        <v>121</v>
      </c>
      <c r="D64" s="17"/>
      <c r="E64" s="17">
        <v>14</v>
      </c>
      <c r="F64" s="19">
        <f>E64+D64</f>
        <v>14</v>
      </c>
      <c r="G64" s="15">
        <v>7</v>
      </c>
      <c r="H64" s="15">
        <v>0.5</v>
      </c>
      <c r="I64" s="17"/>
      <c r="J64" s="15">
        <v>0.5</v>
      </c>
      <c r="K64" s="15"/>
      <c r="L64" s="49">
        <v>0.5</v>
      </c>
      <c r="M64" s="15"/>
      <c r="N64" s="49"/>
      <c r="O64" s="15"/>
      <c r="P64" s="15"/>
      <c r="Q64" s="15"/>
      <c r="R64" s="15"/>
      <c r="S64" s="15"/>
      <c r="T64" s="15"/>
      <c r="U64" s="15">
        <f t="shared" ref="U64:U73" si="10">SUM(H64:T64)</f>
        <v>1.5</v>
      </c>
      <c r="V64" s="65"/>
      <c r="W64" s="210"/>
      <c r="X64" s="211"/>
      <c r="Y64" s="211"/>
      <c r="Z64" s="211"/>
      <c r="AA64" s="211"/>
      <c r="AB64" s="65"/>
      <c r="AC64" s="65"/>
      <c r="AD64" s="65"/>
      <c r="AE64" s="65"/>
      <c r="AF64" s="65"/>
      <c r="AG64" s="65"/>
      <c r="AH64" s="65"/>
      <c r="AI64" s="65"/>
      <c r="AJ64" s="65">
        <v>1.5</v>
      </c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</row>
    <row r="65" spans="1:50">
      <c r="A65" s="61" t="s">
        <v>122</v>
      </c>
      <c r="B65" s="62">
        <v>5</v>
      </c>
      <c r="C65" s="18" t="s">
        <v>121</v>
      </c>
      <c r="D65" s="17"/>
      <c r="E65" s="17">
        <v>14</v>
      </c>
      <c r="F65" s="19">
        <f>E65+D65</f>
        <v>14</v>
      </c>
      <c r="G65" s="15">
        <v>7</v>
      </c>
      <c r="H65" s="15">
        <v>0.5</v>
      </c>
      <c r="I65" s="17">
        <v>0.25</v>
      </c>
      <c r="J65" s="15">
        <v>0.25</v>
      </c>
      <c r="K65" s="15"/>
      <c r="L65" s="49">
        <v>0.5</v>
      </c>
      <c r="M65" s="15">
        <v>2</v>
      </c>
      <c r="N65" s="49"/>
      <c r="O65" s="15"/>
      <c r="P65" s="15"/>
      <c r="Q65" s="15"/>
      <c r="R65" s="15"/>
      <c r="S65" s="15"/>
      <c r="T65" s="15"/>
      <c r="U65" s="15">
        <f t="shared" si="10"/>
        <v>3.5</v>
      </c>
      <c r="V65" s="65"/>
      <c r="W65" s="210"/>
      <c r="X65" s="211"/>
      <c r="Y65" s="211"/>
      <c r="Z65" s="211"/>
      <c r="AA65" s="211"/>
      <c r="AB65" s="65"/>
      <c r="AC65" s="65"/>
      <c r="AD65" s="65"/>
      <c r="AE65" s="65"/>
      <c r="AF65" s="65"/>
      <c r="AG65" s="65"/>
      <c r="AH65" s="65">
        <v>1.5</v>
      </c>
      <c r="AI65" s="65"/>
      <c r="AJ65" s="65"/>
      <c r="AK65" s="65"/>
      <c r="AL65" s="65"/>
      <c r="AM65" s="65">
        <v>2</v>
      </c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</row>
    <row r="66" spans="1:50">
      <c r="A66" s="25" t="s">
        <v>123</v>
      </c>
      <c r="B66" s="53">
        <v>5</v>
      </c>
      <c r="C66" s="18" t="s">
        <v>124</v>
      </c>
      <c r="D66" s="17"/>
      <c r="E66" s="17">
        <v>14</v>
      </c>
      <c r="F66" s="19">
        <v>14</v>
      </c>
      <c r="G66" s="15">
        <v>7</v>
      </c>
      <c r="H66" s="15">
        <v>0.75</v>
      </c>
      <c r="I66" s="17">
        <v>0.25</v>
      </c>
      <c r="J66" s="15">
        <v>0.5</v>
      </c>
      <c r="K66" s="15"/>
      <c r="L66" s="49">
        <v>0.5</v>
      </c>
      <c r="M66" s="15"/>
      <c r="N66" s="49"/>
      <c r="O66" s="15"/>
      <c r="P66" s="15"/>
      <c r="Q66" s="15"/>
      <c r="R66" s="15"/>
      <c r="S66" s="15"/>
      <c r="T66" s="15"/>
      <c r="U66" s="15">
        <f t="shared" si="10"/>
        <v>2</v>
      </c>
      <c r="V66" s="65"/>
      <c r="W66" s="210"/>
      <c r="X66" s="211"/>
      <c r="Y66" s="211"/>
      <c r="Z66" s="211"/>
      <c r="AA66" s="211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>
        <v>2</v>
      </c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</row>
    <row r="67" spans="1:50">
      <c r="A67" s="61" t="s">
        <v>125</v>
      </c>
      <c r="B67" s="62">
        <v>6</v>
      </c>
      <c r="C67" s="18" t="s">
        <v>121</v>
      </c>
      <c r="D67" s="17"/>
      <c r="E67" s="17">
        <v>14</v>
      </c>
      <c r="F67" s="19">
        <v>14</v>
      </c>
      <c r="G67" s="15">
        <v>8</v>
      </c>
      <c r="H67" s="74">
        <v>0.75</v>
      </c>
      <c r="I67" s="17"/>
      <c r="J67" s="15">
        <v>0.5</v>
      </c>
      <c r="K67" s="15"/>
      <c r="L67" s="49">
        <v>0.5</v>
      </c>
      <c r="M67" s="15"/>
      <c r="N67" s="49"/>
      <c r="O67" s="15"/>
      <c r="P67" s="15"/>
      <c r="Q67" s="15"/>
      <c r="R67" s="15"/>
      <c r="S67" s="15"/>
      <c r="T67" s="15"/>
      <c r="U67" s="15">
        <f t="shared" si="10"/>
        <v>1.75</v>
      </c>
      <c r="V67" s="65"/>
      <c r="W67" s="210"/>
      <c r="X67" s="211"/>
      <c r="Y67" s="211"/>
      <c r="Z67" s="211"/>
      <c r="AA67" s="211"/>
      <c r="AB67" s="65"/>
      <c r="AC67" s="65"/>
      <c r="AD67" s="65"/>
      <c r="AE67" s="65"/>
      <c r="AF67" s="65"/>
      <c r="AG67" s="65"/>
      <c r="AH67" s="65"/>
      <c r="AI67" s="65"/>
      <c r="AJ67" s="65">
        <v>1.75</v>
      </c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</row>
    <row r="68" spans="1:50">
      <c r="A68" s="25" t="s">
        <v>126</v>
      </c>
      <c r="B68" s="53">
        <v>5</v>
      </c>
      <c r="C68" s="18" t="s">
        <v>124</v>
      </c>
      <c r="D68" s="17"/>
      <c r="E68" s="17">
        <v>14</v>
      </c>
      <c r="F68" s="19">
        <v>14</v>
      </c>
      <c r="G68" s="15">
        <v>8</v>
      </c>
      <c r="H68" s="15">
        <v>0.5</v>
      </c>
      <c r="I68" s="17"/>
      <c r="J68" s="15">
        <v>0.5</v>
      </c>
      <c r="K68" s="15"/>
      <c r="L68" s="49">
        <v>0.5</v>
      </c>
      <c r="M68" s="15"/>
      <c r="N68" s="49"/>
      <c r="O68" s="15"/>
      <c r="P68" s="15"/>
      <c r="Q68" s="15"/>
      <c r="R68" s="15"/>
      <c r="S68" s="15"/>
      <c r="T68" s="15"/>
      <c r="U68" s="15">
        <f t="shared" si="10"/>
        <v>1.5</v>
      </c>
      <c r="V68" s="65"/>
      <c r="W68" s="210"/>
      <c r="X68" s="211"/>
      <c r="Y68" s="211"/>
      <c r="Z68" s="211"/>
      <c r="AA68" s="211"/>
      <c r="AB68" s="65"/>
      <c r="AC68" s="65"/>
      <c r="AD68" s="65"/>
      <c r="AE68" s="65"/>
      <c r="AF68" s="65"/>
      <c r="AG68" s="65"/>
      <c r="AH68" s="65">
        <v>1.5</v>
      </c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</row>
    <row r="69" spans="1:50">
      <c r="A69" s="25" t="s">
        <v>127</v>
      </c>
      <c r="B69" s="53">
        <v>5</v>
      </c>
      <c r="C69" s="18" t="s">
        <v>124</v>
      </c>
      <c r="D69" s="17"/>
      <c r="E69" s="17">
        <v>14</v>
      </c>
      <c r="F69" s="19">
        <v>14</v>
      </c>
      <c r="G69" s="15">
        <v>8</v>
      </c>
      <c r="H69" s="15">
        <v>0.75</v>
      </c>
      <c r="I69" s="17">
        <v>0.25</v>
      </c>
      <c r="J69" s="15">
        <v>0.5</v>
      </c>
      <c r="K69" s="15"/>
      <c r="L69" s="49">
        <v>0.5</v>
      </c>
      <c r="M69" s="15">
        <v>2</v>
      </c>
      <c r="N69" s="49"/>
      <c r="O69" s="15"/>
      <c r="P69" s="15"/>
      <c r="Q69" s="15"/>
      <c r="R69" s="15"/>
      <c r="S69" s="15"/>
      <c r="T69" s="15"/>
      <c r="U69" s="15">
        <f t="shared" si="10"/>
        <v>4</v>
      </c>
      <c r="V69" s="65"/>
      <c r="W69" s="210"/>
      <c r="X69" s="211"/>
      <c r="Y69" s="211"/>
      <c r="Z69" s="211"/>
      <c r="AA69" s="211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>
        <v>2</v>
      </c>
      <c r="AQ69" s="65">
        <v>2</v>
      </c>
      <c r="AR69" s="65"/>
      <c r="AS69" s="65"/>
      <c r="AT69" s="65"/>
      <c r="AU69" s="65"/>
      <c r="AV69" s="65"/>
      <c r="AW69" s="65"/>
      <c r="AX69" s="65"/>
    </row>
    <row r="70" spans="1:50">
      <c r="A70" s="25" t="s">
        <v>128</v>
      </c>
      <c r="B70" s="53">
        <v>5</v>
      </c>
      <c r="C70" s="18" t="s">
        <v>124</v>
      </c>
      <c r="D70" s="17"/>
      <c r="E70" s="17">
        <v>14</v>
      </c>
      <c r="F70" s="19">
        <v>14</v>
      </c>
      <c r="G70" s="15">
        <v>8</v>
      </c>
      <c r="H70" s="15">
        <v>0.5</v>
      </c>
      <c r="I70" s="17">
        <v>0.5</v>
      </c>
      <c r="J70" s="15"/>
      <c r="K70" s="15"/>
      <c r="L70" s="49">
        <v>0.5</v>
      </c>
      <c r="M70" s="15"/>
      <c r="N70" s="49"/>
      <c r="O70" s="15"/>
      <c r="P70" s="15"/>
      <c r="Q70" s="15"/>
      <c r="R70" s="15"/>
      <c r="S70" s="15"/>
      <c r="T70" s="15"/>
      <c r="U70" s="15">
        <f t="shared" si="10"/>
        <v>1.5</v>
      </c>
      <c r="V70" s="65"/>
      <c r="W70" s="210"/>
      <c r="X70" s="211"/>
      <c r="Y70" s="211"/>
      <c r="Z70" s="211"/>
      <c r="AA70" s="211"/>
      <c r="AB70" s="65">
        <v>1.5</v>
      </c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</row>
    <row r="71" spans="1:50" ht="22.5">
      <c r="A71" s="25" t="s">
        <v>90</v>
      </c>
      <c r="B71" s="53">
        <v>5</v>
      </c>
      <c r="C71" s="18" t="s">
        <v>124</v>
      </c>
      <c r="D71" s="17"/>
      <c r="E71" s="17">
        <v>14</v>
      </c>
      <c r="F71" s="19">
        <v>14</v>
      </c>
      <c r="G71" s="15">
        <v>8</v>
      </c>
      <c r="H71" s="15">
        <v>0.5</v>
      </c>
      <c r="I71" s="17">
        <v>0.5</v>
      </c>
      <c r="J71" s="15">
        <v>0.5</v>
      </c>
      <c r="K71" s="15"/>
      <c r="L71" s="49">
        <v>0.5</v>
      </c>
      <c r="M71" s="15"/>
      <c r="N71" s="49"/>
      <c r="O71" s="15"/>
      <c r="P71" s="15"/>
      <c r="Q71" s="15"/>
      <c r="R71" s="15"/>
      <c r="S71" s="15"/>
      <c r="T71" s="15"/>
      <c r="U71" s="15">
        <f t="shared" si="10"/>
        <v>2</v>
      </c>
      <c r="V71" s="65"/>
      <c r="W71" s="210"/>
      <c r="X71" s="211"/>
      <c r="Y71" s="211"/>
      <c r="Z71" s="211"/>
      <c r="AA71" s="211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>
        <v>2</v>
      </c>
      <c r="AQ71" s="65"/>
      <c r="AR71" s="65"/>
      <c r="AS71" s="65"/>
      <c r="AT71" s="65"/>
      <c r="AU71" s="65"/>
      <c r="AV71" s="65"/>
      <c r="AW71" s="65"/>
      <c r="AX71" s="65"/>
    </row>
    <row r="72" spans="1:50" ht="15" customHeight="1">
      <c r="A72" s="20" t="s">
        <v>92</v>
      </c>
      <c r="B72" s="7"/>
      <c r="C72" s="21" t="s">
        <v>129</v>
      </c>
      <c r="D72" s="17"/>
      <c r="E72" s="17">
        <v>12</v>
      </c>
      <c r="F72" s="19">
        <f>SUM(D72:E72)</f>
        <v>12</v>
      </c>
      <c r="G72" s="15">
        <v>9</v>
      </c>
      <c r="H72" s="15">
        <v>0.5</v>
      </c>
      <c r="I72" s="17">
        <v>0.25</v>
      </c>
      <c r="J72" s="15">
        <v>0.5</v>
      </c>
      <c r="K72" s="15"/>
      <c r="L72" s="49">
        <v>0.5</v>
      </c>
      <c r="M72" s="15">
        <v>2</v>
      </c>
      <c r="N72" s="49"/>
      <c r="O72" s="15"/>
      <c r="P72" s="15"/>
      <c r="Q72" s="15"/>
      <c r="R72" s="15"/>
      <c r="S72" s="15"/>
      <c r="T72" s="15"/>
      <c r="U72" s="15">
        <f t="shared" si="10"/>
        <v>3.75</v>
      </c>
      <c r="V72" s="65"/>
      <c r="W72" s="210"/>
      <c r="X72" s="211"/>
      <c r="Y72" s="211"/>
      <c r="Z72" s="211"/>
      <c r="AA72" s="211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>
        <v>1.75</v>
      </c>
      <c r="AM72" s="65"/>
      <c r="AN72" s="65"/>
      <c r="AO72" s="65"/>
      <c r="AP72" s="65"/>
      <c r="AQ72" s="65"/>
      <c r="AR72" s="65"/>
      <c r="AS72" s="65">
        <v>2</v>
      </c>
      <c r="AT72" s="65"/>
      <c r="AU72" s="65"/>
      <c r="AV72" s="65"/>
      <c r="AW72" s="65"/>
      <c r="AX72" s="65"/>
    </row>
    <row r="73" spans="1:50" ht="12.95" customHeight="1">
      <c r="A73" s="71" t="s">
        <v>102</v>
      </c>
      <c r="B73" s="7"/>
      <c r="C73" s="21" t="s">
        <v>130</v>
      </c>
      <c r="D73" s="17"/>
      <c r="E73" s="17">
        <v>12</v>
      </c>
      <c r="F73" s="19">
        <f>SUM(D73:E73)</f>
        <v>12</v>
      </c>
      <c r="G73" s="15">
        <v>10</v>
      </c>
      <c r="H73" s="24"/>
      <c r="I73" s="24"/>
      <c r="J73" s="15"/>
      <c r="K73" s="15"/>
      <c r="L73" s="15"/>
      <c r="M73" s="15"/>
      <c r="N73" s="49">
        <f>F73*1.25</f>
        <v>15</v>
      </c>
      <c r="O73" s="15"/>
      <c r="P73" s="15"/>
      <c r="Q73" s="15"/>
      <c r="R73" s="15"/>
      <c r="S73" s="15"/>
      <c r="T73" s="15"/>
      <c r="U73" s="15">
        <f t="shared" si="10"/>
        <v>15</v>
      </c>
      <c r="V73" s="65"/>
      <c r="W73" s="210">
        <v>2.5</v>
      </c>
      <c r="X73" s="211"/>
      <c r="Y73" s="211"/>
      <c r="Z73" s="211"/>
      <c r="AA73" s="211"/>
      <c r="AB73" s="65"/>
      <c r="AC73" s="65">
        <v>1.25</v>
      </c>
      <c r="AD73" s="65"/>
      <c r="AE73" s="65">
        <v>2.5</v>
      </c>
      <c r="AF73" s="65"/>
      <c r="AG73" s="65">
        <v>1.25</v>
      </c>
      <c r="AH73" s="65"/>
      <c r="AI73" s="65">
        <v>2.5</v>
      </c>
      <c r="AJ73" s="65"/>
      <c r="AK73" s="65">
        <v>1.25</v>
      </c>
      <c r="AL73" s="65"/>
      <c r="AM73" s="65"/>
      <c r="AN73" s="65"/>
      <c r="AO73" s="65"/>
      <c r="AP73" s="65"/>
      <c r="AQ73" s="65">
        <v>1.25</v>
      </c>
      <c r="AR73" s="65"/>
      <c r="AS73" s="65">
        <v>1.25</v>
      </c>
      <c r="AT73" s="65"/>
      <c r="AU73" s="65"/>
      <c r="AV73" s="65"/>
      <c r="AW73" s="65">
        <v>1.25</v>
      </c>
      <c r="AX73" s="65"/>
    </row>
    <row r="74" spans="1:50">
      <c r="A74" s="227"/>
      <c r="B74" s="7"/>
      <c r="C74" s="7"/>
      <c r="D74" s="7"/>
      <c r="E74" s="7"/>
      <c r="F74" s="10"/>
      <c r="G74" s="10"/>
      <c r="H74" s="11"/>
      <c r="I74" s="7"/>
      <c r="J74" s="44"/>
      <c r="K74" s="199"/>
      <c r="L74" s="79"/>
      <c r="M74" s="7"/>
      <c r="N74" s="200"/>
      <c r="O74" s="7"/>
      <c r="P74" s="7"/>
      <c r="Q74" s="7"/>
      <c r="R74" s="7"/>
      <c r="S74" s="7"/>
      <c r="T74" s="10"/>
      <c r="U74" s="199"/>
      <c r="V74" s="215"/>
      <c r="W74" s="215"/>
      <c r="X74" s="216"/>
      <c r="Y74" s="216"/>
      <c r="Z74" s="216"/>
      <c r="AA74" s="216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15"/>
      <c r="AU74" s="216"/>
      <c r="AV74" s="216"/>
      <c r="AW74" s="221"/>
      <c r="AX74" s="222"/>
    </row>
    <row r="75" spans="1:50">
      <c r="A75" s="228" t="s">
        <v>131</v>
      </c>
      <c r="B75" s="229"/>
      <c r="C75" s="229"/>
      <c r="D75" s="229"/>
      <c r="E75" s="229"/>
      <c r="F75" s="230"/>
      <c r="G75" s="230"/>
      <c r="H75" s="231">
        <f t="shared" ref="H75:N75" si="11">SUM(H55:H74)</f>
        <v>9.75</v>
      </c>
      <c r="I75" s="231">
        <f t="shared" si="11"/>
        <v>2</v>
      </c>
      <c r="J75" s="231">
        <f t="shared" si="11"/>
        <v>9.75</v>
      </c>
      <c r="K75" s="231">
        <f t="shared" si="11"/>
        <v>0</v>
      </c>
      <c r="L75" s="231">
        <f t="shared" si="11"/>
        <v>9</v>
      </c>
      <c r="M75" s="231">
        <f t="shared" si="11"/>
        <v>6</v>
      </c>
      <c r="N75" s="231">
        <f t="shared" si="11"/>
        <v>15</v>
      </c>
      <c r="O75" s="231">
        <f t="shared" ref="O75:T75" si="12">SUM(O55:O74)</f>
        <v>0</v>
      </c>
      <c r="P75" s="231">
        <f t="shared" si="12"/>
        <v>0</v>
      </c>
      <c r="Q75" s="231">
        <f t="shared" si="12"/>
        <v>0</v>
      </c>
      <c r="R75" s="231">
        <f t="shared" si="12"/>
        <v>0</v>
      </c>
      <c r="S75" s="231">
        <f t="shared" si="12"/>
        <v>0</v>
      </c>
      <c r="T75" s="231">
        <f t="shared" si="12"/>
        <v>0</v>
      </c>
      <c r="U75" s="231">
        <f>SUM(H75:T75)</f>
        <v>51.5</v>
      </c>
      <c r="V75" s="231">
        <f>SUM(V55:V74)</f>
        <v>3.5</v>
      </c>
      <c r="W75" s="231">
        <f t="shared" ref="W75:AS75" si="13">SUM(W55:W74)</f>
        <v>2.5</v>
      </c>
      <c r="X75" s="231">
        <f t="shared" si="13"/>
        <v>1.5</v>
      </c>
      <c r="Y75" s="231">
        <f t="shared" si="13"/>
        <v>0</v>
      </c>
      <c r="Z75" s="231">
        <f t="shared" si="13"/>
        <v>0</v>
      </c>
      <c r="AA75" s="231">
        <f t="shared" si="13"/>
        <v>0</v>
      </c>
      <c r="AB75" s="231">
        <f t="shared" si="13"/>
        <v>6</v>
      </c>
      <c r="AC75" s="231">
        <f t="shared" si="13"/>
        <v>1.25</v>
      </c>
      <c r="AD75" s="231">
        <f t="shared" si="13"/>
        <v>0</v>
      </c>
      <c r="AE75" s="231">
        <f t="shared" si="13"/>
        <v>2.5</v>
      </c>
      <c r="AF75" s="231">
        <f t="shared" si="13"/>
        <v>0</v>
      </c>
      <c r="AG75" s="231">
        <f t="shared" si="13"/>
        <v>1.25</v>
      </c>
      <c r="AH75" s="231">
        <f t="shared" si="13"/>
        <v>5</v>
      </c>
      <c r="AI75" s="231">
        <f t="shared" si="13"/>
        <v>2.5</v>
      </c>
      <c r="AJ75" s="231">
        <f t="shared" si="13"/>
        <v>3.25</v>
      </c>
      <c r="AK75" s="231">
        <f t="shared" si="13"/>
        <v>1.25</v>
      </c>
      <c r="AL75" s="231">
        <f t="shared" si="13"/>
        <v>5.25</v>
      </c>
      <c r="AM75" s="231">
        <f t="shared" si="13"/>
        <v>2</v>
      </c>
      <c r="AN75" s="231">
        <f t="shared" si="13"/>
        <v>0</v>
      </c>
      <c r="AO75" s="231">
        <f t="shared" si="13"/>
        <v>0</v>
      </c>
      <c r="AP75" s="231">
        <f t="shared" si="13"/>
        <v>4</v>
      </c>
      <c r="AQ75" s="231">
        <f t="shared" si="13"/>
        <v>3.25</v>
      </c>
      <c r="AR75" s="231">
        <f t="shared" si="13"/>
        <v>2</v>
      </c>
      <c r="AS75" s="231">
        <f t="shared" si="13"/>
        <v>3.25</v>
      </c>
      <c r="AT75" s="231"/>
      <c r="AU75" s="231">
        <f>SUM(AU55:AU74)</f>
        <v>0</v>
      </c>
      <c r="AV75" s="231">
        <f>SUM(AV55:AV74)</f>
        <v>0</v>
      </c>
      <c r="AW75" s="231">
        <f>SUM(AW55:AW74)</f>
        <v>1.25</v>
      </c>
      <c r="AX75" s="266">
        <f>SUM(V75:AW75)</f>
        <v>51.5</v>
      </c>
    </row>
    <row r="76" spans="1:50">
      <c r="A76" s="232"/>
      <c r="B76" s="15"/>
      <c r="C76" s="15"/>
      <c r="D76" s="15"/>
      <c r="E76" s="15"/>
      <c r="F76" s="15"/>
      <c r="G76" s="15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61"/>
    </row>
    <row r="77" spans="1:50">
      <c r="A77" s="22" t="s">
        <v>132</v>
      </c>
      <c r="B77" s="23">
        <v>5</v>
      </c>
      <c r="C77" s="8" t="s">
        <v>133</v>
      </c>
      <c r="D77" s="15">
        <v>4</v>
      </c>
      <c r="E77" s="15">
        <v>2</v>
      </c>
      <c r="F77" s="15">
        <v>7</v>
      </c>
      <c r="G77" s="15">
        <v>1</v>
      </c>
      <c r="H77" s="24">
        <v>3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>
        <f>SUM(H77:T77)</f>
        <v>3</v>
      </c>
      <c r="V77" s="24">
        <v>3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61"/>
    </row>
    <row r="78" spans="1:50" ht="22.5">
      <c r="A78" s="22" t="s">
        <v>134</v>
      </c>
      <c r="B78" s="23">
        <v>5</v>
      </c>
      <c r="C78" s="8" t="s">
        <v>133</v>
      </c>
      <c r="D78" s="15">
        <v>4</v>
      </c>
      <c r="E78" s="15">
        <v>2</v>
      </c>
      <c r="F78" s="15">
        <v>7</v>
      </c>
      <c r="G78" s="15">
        <v>1</v>
      </c>
      <c r="H78" s="24">
        <v>2</v>
      </c>
      <c r="I78" s="24">
        <v>1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>
        <f t="shared" ref="U78:U83" si="14">SUM(H78:T78)</f>
        <v>3</v>
      </c>
      <c r="V78" s="24"/>
      <c r="W78" s="24"/>
      <c r="X78" s="24"/>
      <c r="Y78" s="24"/>
      <c r="Z78" s="24"/>
      <c r="AA78" s="24"/>
      <c r="AB78" s="24"/>
      <c r="AC78" s="24"/>
      <c r="AD78" s="24">
        <v>3</v>
      </c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61"/>
    </row>
    <row r="79" spans="1:50">
      <c r="A79" s="22" t="s">
        <v>135</v>
      </c>
      <c r="B79" s="23">
        <v>5</v>
      </c>
      <c r="C79" s="8" t="s">
        <v>133</v>
      </c>
      <c r="D79" s="15">
        <v>4</v>
      </c>
      <c r="E79" s="15">
        <v>2</v>
      </c>
      <c r="F79" s="15">
        <v>7</v>
      </c>
      <c r="G79" s="15">
        <v>1</v>
      </c>
      <c r="H79" s="24">
        <v>2</v>
      </c>
      <c r="I79" s="24">
        <v>1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>
        <f t="shared" si="14"/>
        <v>3</v>
      </c>
      <c r="V79" s="24"/>
      <c r="W79" s="24"/>
      <c r="X79" s="24"/>
      <c r="Y79" s="24"/>
      <c r="Z79" s="24">
        <v>3</v>
      </c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61"/>
    </row>
    <row r="80" spans="1:50">
      <c r="A80" s="22" t="s">
        <v>136</v>
      </c>
      <c r="B80" s="23">
        <v>5</v>
      </c>
      <c r="C80" s="8" t="s">
        <v>133</v>
      </c>
      <c r="D80" s="15">
        <v>4</v>
      </c>
      <c r="E80" s="15">
        <v>2</v>
      </c>
      <c r="F80" s="15">
        <v>7</v>
      </c>
      <c r="G80" s="15">
        <v>2</v>
      </c>
      <c r="H80" s="24">
        <v>2</v>
      </c>
      <c r="I80" s="24">
        <v>1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>
        <f t="shared" si="14"/>
        <v>3</v>
      </c>
      <c r="V80" s="24"/>
      <c r="W80" s="24"/>
      <c r="X80" s="24">
        <v>3</v>
      </c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61"/>
    </row>
    <row r="81" spans="1:50">
      <c r="A81" s="22" t="s">
        <v>137</v>
      </c>
      <c r="B81" s="23">
        <v>5</v>
      </c>
      <c r="C81" s="8" t="s">
        <v>133</v>
      </c>
      <c r="D81" s="15">
        <v>4</v>
      </c>
      <c r="E81" s="15">
        <v>2</v>
      </c>
      <c r="F81" s="15">
        <v>7</v>
      </c>
      <c r="G81" s="15">
        <v>2</v>
      </c>
      <c r="H81" s="24">
        <v>2</v>
      </c>
      <c r="I81" s="24">
        <v>1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>
        <f t="shared" si="14"/>
        <v>3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>
        <v>3</v>
      </c>
      <c r="AS81" s="24"/>
      <c r="AT81" s="24"/>
      <c r="AU81" s="24"/>
      <c r="AV81" s="24"/>
      <c r="AW81" s="24"/>
      <c r="AX81" s="261"/>
    </row>
    <row r="82" spans="1:50" ht="22.5">
      <c r="A82" s="22" t="s">
        <v>138</v>
      </c>
      <c r="B82" s="23">
        <v>5</v>
      </c>
      <c r="C82" s="8" t="s">
        <v>133</v>
      </c>
      <c r="D82" s="17">
        <v>4</v>
      </c>
      <c r="E82" s="17">
        <v>2</v>
      </c>
      <c r="F82" s="19">
        <v>7</v>
      </c>
      <c r="G82" s="19">
        <v>2</v>
      </c>
      <c r="H82" s="191">
        <v>2</v>
      </c>
      <c r="I82" s="17">
        <v>1</v>
      </c>
      <c r="J82" s="202"/>
      <c r="K82" s="203"/>
      <c r="L82" s="204"/>
      <c r="M82" s="17"/>
      <c r="N82" s="148"/>
      <c r="O82" s="17"/>
      <c r="P82" s="17"/>
      <c r="Q82" s="17"/>
      <c r="R82" s="17"/>
      <c r="S82" s="17"/>
      <c r="T82" s="19"/>
      <c r="U82" s="24">
        <f t="shared" si="14"/>
        <v>3</v>
      </c>
      <c r="V82" s="210"/>
      <c r="W82" s="210"/>
      <c r="X82" s="211"/>
      <c r="Y82" s="211"/>
      <c r="Z82" s="211"/>
      <c r="AA82" s="211"/>
      <c r="AB82" s="262"/>
      <c r="AC82" s="262"/>
      <c r="AD82" s="262"/>
      <c r="AE82" s="262"/>
      <c r="AF82" s="262">
        <v>3</v>
      </c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10"/>
      <c r="AU82" s="211"/>
      <c r="AV82" s="211"/>
      <c r="AW82" s="225"/>
      <c r="AX82" s="226"/>
    </row>
    <row r="83" spans="1:50">
      <c r="A83" s="22" t="s">
        <v>139</v>
      </c>
      <c r="B83" s="23">
        <v>5</v>
      </c>
      <c r="C83" s="8" t="s">
        <v>133</v>
      </c>
      <c r="D83" s="15">
        <v>4</v>
      </c>
      <c r="E83" s="15">
        <v>2</v>
      </c>
      <c r="F83" s="15">
        <v>7</v>
      </c>
      <c r="G83" s="15">
        <v>2</v>
      </c>
      <c r="H83" s="15">
        <v>2</v>
      </c>
      <c r="I83" s="15">
        <v>1</v>
      </c>
      <c r="J83" s="15"/>
      <c r="K83" s="15"/>
      <c r="L83" s="15"/>
      <c r="M83" s="15"/>
      <c r="N83" s="49"/>
      <c r="O83" s="15"/>
      <c r="P83" s="15"/>
      <c r="Q83" s="15"/>
      <c r="R83" s="15"/>
      <c r="S83" s="15"/>
      <c r="T83" s="45"/>
      <c r="U83" s="24">
        <f t="shared" si="14"/>
        <v>3</v>
      </c>
      <c r="V83" s="214"/>
      <c r="W83" s="65"/>
      <c r="X83" s="65"/>
      <c r="Y83" s="65"/>
      <c r="Z83" s="65"/>
      <c r="AA83" s="65"/>
      <c r="AB83" s="261">
        <v>3</v>
      </c>
      <c r="AC83" s="261"/>
      <c r="AD83" s="261"/>
      <c r="AE83" s="261"/>
      <c r="AF83" s="262"/>
      <c r="AG83" s="262"/>
      <c r="AH83" s="262"/>
      <c r="AI83" s="262"/>
      <c r="AJ83" s="262"/>
      <c r="AK83" s="262"/>
      <c r="AL83" s="262"/>
      <c r="AM83" s="262"/>
      <c r="AN83" s="262"/>
      <c r="AO83" s="262"/>
      <c r="AP83" s="262"/>
      <c r="AQ83" s="262"/>
      <c r="AR83" s="262"/>
      <c r="AS83" s="262"/>
      <c r="AT83" s="65"/>
      <c r="AU83" s="65"/>
      <c r="AV83" s="65"/>
      <c r="AW83" s="65"/>
      <c r="AX83" s="65"/>
    </row>
    <row r="84" spans="1:50">
      <c r="A84" s="22" t="s">
        <v>140</v>
      </c>
      <c r="B84" s="23">
        <v>5</v>
      </c>
      <c r="C84" s="8" t="s">
        <v>133</v>
      </c>
      <c r="D84" s="15">
        <v>4</v>
      </c>
      <c r="E84" s="15">
        <v>2</v>
      </c>
      <c r="F84" s="15">
        <v>7</v>
      </c>
      <c r="G84" s="15">
        <v>2</v>
      </c>
      <c r="H84" s="15"/>
      <c r="I84" s="15"/>
      <c r="J84" s="15"/>
      <c r="K84" s="15"/>
      <c r="L84" s="15"/>
      <c r="M84" s="15"/>
      <c r="N84" s="49"/>
      <c r="O84" s="15">
        <v>12</v>
      </c>
      <c r="P84" s="15"/>
      <c r="Q84" s="15"/>
      <c r="R84" s="15"/>
      <c r="S84" s="15"/>
      <c r="T84" s="45"/>
      <c r="U84" s="15">
        <v>12</v>
      </c>
      <c r="V84" s="214"/>
      <c r="W84" s="65">
        <v>4</v>
      </c>
      <c r="X84" s="65"/>
      <c r="Y84" s="65">
        <v>2</v>
      </c>
      <c r="Z84" s="65"/>
      <c r="AA84" s="65">
        <v>2</v>
      </c>
      <c r="AB84" s="261"/>
      <c r="AC84" s="211">
        <v>4</v>
      </c>
      <c r="AD84" s="262"/>
      <c r="AE84" s="262"/>
      <c r="AF84" s="262"/>
      <c r="AG84" s="262"/>
      <c r="AH84" s="262"/>
      <c r="AI84" s="262"/>
      <c r="AJ84" s="262"/>
      <c r="AK84" s="262"/>
      <c r="AL84" s="262"/>
      <c r="AM84" s="262"/>
      <c r="AN84" s="262"/>
      <c r="AO84" s="262"/>
      <c r="AP84" s="262"/>
      <c r="AQ84" s="262"/>
      <c r="AR84" s="262"/>
      <c r="AS84" s="262"/>
      <c r="AT84" s="65"/>
      <c r="AU84" s="65"/>
      <c r="AV84" s="65"/>
      <c r="AW84" s="65"/>
      <c r="AX84" s="65"/>
    </row>
    <row r="85" spans="1:50" ht="22.5">
      <c r="A85" s="25" t="s">
        <v>141</v>
      </c>
      <c r="B85" s="26">
        <v>5</v>
      </c>
      <c r="C85" s="27" t="s">
        <v>142</v>
      </c>
      <c r="D85" s="28">
        <v>2</v>
      </c>
      <c r="E85" s="28">
        <v>3</v>
      </c>
      <c r="F85" s="29">
        <f t="shared" ref="F85:F91" si="15">D85+E85</f>
        <v>5</v>
      </c>
      <c r="G85" s="30">
        <v>3</v>
      </c>
      <c r="H85" s="31">
        <v>2</v>
      </c>
      <c r="I85" s="28">
        <v>1</v>
      </c>
      <c r="J85" s="243"/>
      <c r="K85" s="244"/>
      <c r="L85" s="245"/>
      <c r="M85" s="28"/>
      <c r="N85" s="246"/>
      <c r="O85" s="28"/>
      <c r="P85" s="28"/>
      <c r="Q85" s="28"/>
      <c r="R85" s="28"/>
      <c r="S85" s="28"/>
      <c r="T85" s="30"/>
      <c r="U85" s="15">
        <f t="shared" ref="U85:U90" si="16">SUM(H85:T85)</f>
        <v>3</v>
      </c>
      <c r="V85" s="256"/>
      <c r="W85" s="256"/>
      <c r="X85" s="257"/>
      <c r="Y85" s="257"/>
      <c r="Z85" s="257"/>
      <c r="AA85" s="257"/>
      <c r="AB85" s="262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>
        <v>3</v>
      </c>
      <c r="AS85" s="261"/>
      <c r="AT85" s="256"/>
      <c r="AU85" s="257"/>
      <c r="AV85" s="257"/>
      <c r="AW85" s="267"/>
      <c r="AX85" s="268"/>
    </row>
    <row r="86" spans="1:50" ht="18.95" customHeight="1">
      <c r="A86" s="25" t="s">
        <v>143</v>
      </c>
      <c r="B86" s="82">
        <v>5</v>
      </c>
      <c r="C86" s="27" t="s">
        <v>142</v>
      </c>
      <c r="D86" s="83">
        <v>2</v>
      </c>
      <c r="E86" s="83">
        <v>3</v>
      </c>
      <c r="F86" s="84">
        <f t="shared" si="15"/>
        <v>5</v>
      </c>
      <c r="G86" s="85">
        <v>3</v>
      </c>
      <c r="H86" s="86">
        <v>1</v>
      </c>
      <c r="I86" s="83">
        <v>2</v>
      </c>
      <c r="J86" s="247"/>
      <c r="K86" s="248"/>
      <c r="L86" s="237"/>
      <c r="M86" s="83"/>
      <c r="N86" s="249"/>
      <c r="O86" s="83"/>
      <c r="P86" s="83"/>
      <c r="Q86" s="83"/>
      <c r="R86" s="83"/>
      <c r="S86" s="83"/>
      <c r="T86" s="85"/>
      <c r="U86" s="244">
        <f t="shared" si="16"/>
        <v>3</v>
      </c>
      <c r="V86" s="258"/>
      <c r="W86" s="258"/>
      <c r="X86" s="259"/>
      <c r="Y86" s="259"/>
      <c r="Z86" s="259"/>
      <c r="AA86" s="259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>
        <v>3</v>
      </c>
      <c r="AO86" s="261"/>
      <c r="AP86" s="261"/>
      <c r="AQ86" s="261"/>
      <c r="AR86" s="261"/>
      <c r="AS86" s="261"/>
      <c r="AT86" s="258"/>
      <c r="AU86" s="259"/>
      <c r="AV86" s="259"/>
      <c r="AW86" s="269"/>
      <c r="AX86" s="270"/>
    </row>
    <row r="87" spans="1:50">
      <c r="A87" s="25" t="s">
        <v>144</v>
      </c>
      <c r="B87" s="82">
        <v>5</v>
      </c>
      <c r="C87" s="27" t="s">
        <v>142</v>
      </c>
      <c r="D87" s="83">
        <v>2</v>
      </c>
      <c r="E87" s="83">
        <v>3</v>
      </c>
      <c r="F87" s="84">
        <f t="shared" si="15"/>
        <v>5</v>
      </c>
      <c r="G87" s="85">
        <v>3</v>
      </c>
      <c r="H87" s="86">
        <v>2</v>
      </c>
      <c r="I87" s="83">
        <v>1</v>
      </c>
      <c r="J87" s="247"/>
      <c r="K87" s="248"/>
      <c r="L87" s="237"/>
      <c r="M87" s="83"/>
      <c r="N87" s="249"/>
      <c r="O87" s="83"/>
      <c r="P87" s="83"/>
      <c r="Q87" s="83"/>
      <c r="R87" s="83"/>
      <c r="S87" s="83"/>
      <c r="T87" s="85"/>
      <c r="U87" s="248">
        <f t="shared" si="16"/>
        <v>3</v>
      </c>
      <c r="V87" s="258">
        <v>3</v>
      </c>
      <c r="W87" s="258"/>
      <c r="X87" s="259"/>
      <c r="Y87" s="259"/>
      <c r="Z87" s="259"/>
      <c r="AA87" s="259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58"/>
      <c r="AU87" s="259"/>
      <c r="AV87" s="259"/>
      <c r="AW87" s="269"/>
      <c r="AX87" s="270"/>
    </row>
    <row r="88" spans="1:50">
      <c r="A88" s="25" t="s">
        <v>126</v>
      </c>
      <c r="B88" s="82">
        <v>5</v>
      </c>
      <c r="C88" s="27" t="s">
        <v>142</v>
      </c>
      <c r="D88" s="83">
        <v>2</v>
      </c>
      <c r="E88" s="83">
        <v>3</v>
      </c>
      <c r="F88" s="84">
        <f t="shared" si="15"/>
        <v>5</v>
      </c>
      <c r="G88" s="85">
        <v>3</v>
      </c>
      <c r="H88" s="86">
        <v>1</v>
      </c>
      <c r="I88" s="83">
        <v>2</v>
      </c>
      <c r="J88" s="247"/>
      <c r="K88" s="248"/>
      <c r="L88" s="237"/>
      <c r="M88" s="83"/>
      <c r="N88" s="249"/>
      <c r="O88" s="83"/>
      <c r="P88" s="83"/>
      <c r="Q88" s="83"/>
      <c r="R88" s="83"/>
      <c r="S88" s="83"/>
      <c r="T88" s="85"/>
      <c r="U88" s="248">
        <f t="shared" si="16"/>
        <v>3</v>
      </c>
      <c r="V88" s="258"/>
      <c r="W88" s="258"/>
      <c r="X88" s="259"/>
      <c r="Y88" s="259"/>
      <c r="Z88" s="259"/>
      <c r="AA88" s="259"/>
      <c r="AB88" s="261"/>
      <c r="AC88" s="261"/>
      <c r="AD88" s="261"/>
      <c r="AE88" s="261"/>
      <c r="AF88" s="261"/>
      <c r="AG88" s="261"/>
      <c r="AH88" s="261">
        <v>3</v>
      </c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58"/>
      <c r="AU88" s="259"/>
      <c r="AV88" s="259"/>
      <c r="AW88" s="269"/>
      <c r="AX88" s="270"/>
    </row>
    <row r="89" spans="1:50" ht="9.9499999999999993" customHeight="1">
      <c r="A89" s="25" t="s">
        <v>145</v>
      </c>
      <c r="B89" s="82">
        <v>5</v>
      </c>
      <c r="C89" s="27" t="s">
        <v>142</v>
      </c>
      <c r="D89" s="83">
        <v>2</v>
      </c>
      <c r="E89" s="83">
        <v>3</v>
      </c>
      <c r="F89" s="84">
        <f t="shared" si="15"/>
        <v>5</v>
      </c>
      <c r="G89" s="85">
        <v>3</v>
      </c>
      <c r="H89" s="86">
        <v>2</v>
      </c>
      <c r="I89" s="83">
        <v>1</v>
      </c>
      <c r="J89" s="247"/>
      <c r="K89" s="248"/>
      <c r="L89" s="237"/>
      <c r="M89" s="83"/>
      <c r="N89" s="249"/>
      <c r="O89" s="83"/>
      <c r="P89" s="83"/>
      <c r="Q89" s="83"/>
      <c r="R89" s="83"/>
      <c r="S89" s="83"/>
      <c r="T89" s="85"/>
      <c r="U89" s="248">
        <f t="shared" si="16"/>
        <v>3</v>
      </c>
      <c r="V89" s="258"/>
      <c r="W89" s="258"/>
      <c r="X89" s="259"/>
      <c r="Y89" s="259"/>
      <c r="Z89" s="259">
        <v>3</v>
      </c>
      <c r="AA89" s="259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58"/>
      <c r="AU89" s="259"/>
      <c r="AV89" s="259"/>
      <c r="AW89" s="269"/>
      <c r="AX89" s="270"/>
    </row>
    <row r="90" spans="1:50">
      <c r="A90" s="233" t="s">
        <v>140</v>
      </c>
      <c r="B90" s="83"/>
      <c r="C90" s="27" t="s">
        <v>142</v>
      </c>
      <c r="D90" s="83">
        <v>2</v>
      </c>
      <c r="E90" s="83">
        <v>3</v>
      </c>
      <c r="F90" s="85">
        <f t="shared" si="15"/>
        <v>5</v>
      </c>
      <c r="G90" s="85"/>
      <c r="H90" s="86"/>
      <c r="I90" s="83"/>
      <c r="J90" s="247"/>
      <c r="K90" s="248"/>
      <c r="L90" s="237"/>
      <c r="M90" s="83"/>
      <c r="N90" s="249"/>
      <c r="O90" s="83">
        <v>20</v>
      </c>
      <c r="P90" s="83"/>
      <c r="Q90" s="83"/>
      <c r="R90" s="83"/>
      <c r="S90" s="83"/>
      <c r="T90" s="85"/>
      <c r="U90" s="248">
        <f t="shared" si="16"/>
        <v>20</v>
      </c>
      <c r="V90" s="258"/>
      <c r="W90" s="258">
        <v>4</v>
      </c>
      <c r="X90" s="259"/>
      <c r="Y90" s="259">
        <v>4</v>
      </c>
      <c r="Z90" s="259"/>
      <c r="AA90" s="259">
        <v>4</v>
      </c>
      <c r="AB90" s="261"/>
      <c r="AC90" s="261">
        <v>8</v>
      </c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58">
        <v>25</v>
      </c>
      <c r="AU90" s="259"/>
      <c r="AV90" s="259"/>
      <c r="AW90" s="269"/>
      <c r="AX90" s="270"/>
    </row>
    <row r="91" spans="1:50" ht="11.1" customHeight="1">
      <c r="A91" s="234" t="s">
        <v>146</v>
      </c>
      <c r="B91" s="83"/>
      <c r="C91" s="27" t="s">
        <v>142</v>
      </c>
      <c r="D91" s="83">
        <v>2</v>
      </c>
      <c r="E91" s="83">
        <v>3</v>
      </c>
      <c r="F91" s="85">
        <f t="shared" si="15"/>
        <v>5</v>
      </c>
      <c r="G91" s="85">
        <v>4</v>
      </c>
      <c r="H91" s="86"/>
      <c r="I91" s="83"/>
      <c r="J91" s="247"/>
      <c r="K91" s="248"/>
      <c r="L91" s="237"/>
      <c r="M91" s="83"/>
      <c r="N91" s="249"/>
      <c r="O91" s="83"/>
      <c r="P91" s="83"/>
      <c r="Q91" s="83"/>
      <c r="R91" s="83"/>
      <c r="S91" s="83"/>
      <c r="T91" s="85"/>
      <c r="U91" s="248"/>
      <c r="V91" s="258"/>
      <c r="W91" s="258"/>
      <c r="X91" s="259"/>
      <c r="Y91" s="259"/>
      <c r="Z91" s="259"/>
      <c r="AA91" s="259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58"/>
      <c r="AU91" s="259">
        <v>24</v>
      </c>
      <c r="AV91" s="259"/>
      <c r="AW91" s="269"/>
      <c r="AX91" s="271"/>
    </row>
    <row r="92" spans="1:50" ht="11.1" customHeight="1">
      <c r="A92" s="235"/>
      <c r="B92" s="83"/>
      <c r="C92" s="83"/>
      <c r="D92" s="83"/>
      <c r="E92" s="83"/>
      <c r="F92" s="85"/>
      <c r="G92" s="85"/>
      <c r="H92" s="86"/>
      <c r="I92" s="237"/>
      <c r="J92" s="250"/>
      <c r="K92" s="251"/>
      <c r="L92" s="237"/>
      <c r="M92" s="237"/>
      <c r="N92" s="252"/>
      <c r="O92" s="237"/>
      <c r="P92" s="237"/>
      <c r="Q92" s="237"/>
      <c r="R92" s="237"/>
      <c r="S92" s="237"/>
      <c r="T92" s="250"/>
      <c r="U92" s="251"/>
      <c r="V92" s="258"/>
      <c r="W92" s="258"/>
      <c r="X92" s="258"/>
      <c r="Y92" s="258"/>
      <c r="Z92" s="258"/>
      <c r="AA92" s="258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3"/>
      <c r="AT92" s="258"/>
      <c r="AU92" s="258"/>
      <c r="AV92" s="258"/>
      <c r="AW92" s="272"/>
      <c r="AX92" s="271"/>
    </row>
    <row r="93" spans="1:50">
      <c r="A93" s="236" t="s">
        <v>147</v>
      </c>
      <c r="B93" s="237"/>
      <c r="C93" s="83"/>
      <c r="D93" s="83"/>
      <c r="E93" s="83"/>
      <c r="F93" s="85"/>
      <c r="G93" s="85"/>
      <c r="H93" s="189">
        <f t="shared" ref="H93:N93" si="17">SUM(H77:H92)</f>
        <v>23</v>
      </c>
      <c r="I93" s="189">
        <f t="shared" si="17"/>
        <v>13</v>
      </c>
      <c r="J93" s="189">
        <f t="shared" si="17"/>
        <v>0</v>
      </c>
      <c r="K93" s="189">
        <f t="shared" si="17"/>
        <v>0</v>
      </c>
      <c r="L93" s="189">
        <f t="shared" si="17"/>
        <v>0</v>
      </c>
      <c r="M93" s="189">
        <f t="shared" si="17"/>
        <v>0</v>
      </c>
      <c r="N93" s="189">
        <f t="shared" si="17"/>
        <v>0</v>
      </c>
      <c r="O93" s="189">
        <f>SUM(O77:O92)</f>
        <v>32</v>
      </c>
      <c r="P93" s="201"/>
      <c r="Q93" s="189">
        <f>SUM(Q77:Q92)</f>
        <v>0</v>
      </c>
      <c r="R93" s="189">
        <f>SUM(R77:R92)</f>
        <v>0</v>
      </c>
      <c r="S93" s="189">
        <f>SUM(S77:S92)</f>
        <v>0</v>
      </c>
      <c r="T93" s="189">
        <f>SUM(T77:T92)</f>
        <v>0</v>
      </c>
      <c r="U93" s="189">
        <f>SUM(H93:T93)</f>
        <v>68</v>
      </c>
      <c r="V93" s="189">
        <f>SUM(V77:V92)</f>
        <v>6</v>
      </c>
      <c r="W93" s="189">
        <f t="shared" ref="W93:AR93" si="18">SUM(W77:W92)</f>
        <v>8</v>
      </c>
      <c r="X93" s="189">
        <f t="shared" si="18"/>
        <v>3</v>
      </c>
      <c r="Y93" s="189">
        <f t="shared" si="18"/>
        <v>6</v>
      </c>
      <c r="Z93" s="189">
        <f t="shared" si="18"/>
        <v>6</v>
      </c>
      <c r="AA93" s="189">
        <f t="shared" si="18"/>
        <v>6</v>
      </c>
      <c r="AB93" s="189">
        <f t="shared" si="18"/>
        <v>3</v>
      </c>
      <c r="AC93" s="189">
        <f t="shared" si="18"/>
        <v>12</v>
      </c>
      <c r="AD93" s="189">
        <f t="shared" si="18"/>
        <v>3</v>
      </c>
      <c r="AE93" s="189">
        <f t="shared" si="18"/>
        <v>0</v>
      </c>
      <c r="AF93" s="189">
        <f t="shared" si="18"/>
        <v>3</v>
      </c>
      <c r="AG93" s="189">
        <f t="shared" si="18"/>
        <v>0</v>
      </c>
      <c r="AH93" s="189">
        <f t="shared" si="18"/>
        <v>3</v>
      </c>
      <c r="AI93" s="189">
        <f t="shared" si="18"/>
        <v>0</v>
      </c>
      <c r="AJ93" s="189">
        <f t="shared" si="18"/>
        <v>0</v>
      </c>
      <c r="AK93" s="189">
        <f t="shared" si="18"/>
        <v>0</v>
      </c>
      <c r="AL93" s="189">
        <f t="shared" si="18"/>
        <v>0</v>
      </c>
      <c r="AM93" s="189">
        <f t="shared" si="18"/>
        <v>0</v>
      </c>
      <c r="AN93" s="189">
        <f t="shared" si="18"/>
        <v>3</v>
      </c>
      <c r="AO93" s="189">
        <f t="shared" si="18"/>
        <v>0</v>
      </c>
      <c r="AP93" s="189">
        <f t="shared" si="18"/>
        <v>0</v>
      </c>
      <c r="AQ93" s="189">
        <f t="shared" si="18"/>
        <v>0</v>
      </c>
      <c r="AR93" s="189">
        <f t="shared" si="18"/>
        <v>6</v>
      </c>
      <c r="AS93" s="189"/>
      <c r="AT93" s="189">
        <f>SUM(AT77:AT92)</f>
        <v>25</v>
      </c>
      <c r="AU93" s="189">
        <f>SUM(AU77:AU92)</f>
        <v>24</v>
      </c>
      <c r="AV93" s="189"/>
      <c r="AW93" s="189"/>
      <c r="AX93" s="189">
        <f>SUM(V93:AW93)</f>
        <v>117</v>
      </c>
    </row>
    <row r="94" spans="1:50">
      <c r="A94" s="238"/>
      <c r="B94" s="229"/>
      <c r="C94" s="229"/>
      <c r="D94" s="229"/>
      <c r="E94" s="229"/>
      <c r="F94" s="230"/>
      <c r="G94" s="230"/>
      <c r="H94" s="239"/>
      <c r="I94" s="253"/>
      <c r="J94" s="254"/>
      <c r="K94" s="255"/>
      <c r="L94" s="253"/>
      <c r="M94" s="253"/>
      <c r="N94" s="253"/>
      <c r="O94" s="253"/>
      <c r="P94" s="253"/>
      <c r="Q94" s="253"/>
      <c r="R94" s="253"/>
      <c r="S94" s="253"/>
      <c r="T94" s="254"/>
      <c r="U94" s="255"/>
      <c r="V94" s="253"/>
      <c r="W94" s="253">
        <v>4</v>
      </c>
      <c r="X94" s="253"/>
      <c r="Y94" s="253">
        <v>2</v>
      </c>
      <c r="Z94" s="253"/>
      <c r="AA94" s="253">
        <v>1</v>
      </c>
      <c r="AB94" s="264"/>
      <c r="AC94" s="264">
        <v>4</v>
      </c>
      <c r="AD94" s="264"/>
      <c r="AE94" s="264">
        <v>2</v>
      </c>
      <c r="AF94" s="264"/>
      <c r="AG94" s="264">
        <v>2</v>
      </c>
      <c r="AH94" s="264"/>
      <c r="AI94" s="264">
        <v>4</v>
      </c>
      <c r="AJ94" s="264"/>
      <c r="AK94" s="264">
        <v>2</v>
      </c>
      <c r="AL94" s="264"/>
      <c r="AM94" s="264">
        <v>4</v>
      </c>
      <c r="AN94" s="264"/>
      <c r="AO94" s="264">
        <v>1</v>
      </c>
      <c r="AP94" s="264"/>
      <c r="AQ94" s="264">
        <v>1</v>
      </c>
      <c r="AR94" s="264"/>
      <c r="AS94" s="264">
        <v>3</v>
      </c>
      <c r="AT94" s="253"/>
      <c r="AU94" s="253"/>
      <c r="AV94" s="253"/>
      <c r="AW94" s="254"/>
      <c r="AX94" s="239"/>
    </row>
    <row r="95" spans="1:50">
      <c r="A95" s="240"/>
      <c r="B95" s="15"/>
      <c r="C95" s="15"/>
      <c r="D95" s="15"/>
      <c r="E95" s="15"/>
      <c r="F95" s="15"/>
      <c r="G95" s="15"/>
      <c r="H95" s="241">
        <f>H93+H75+H53</f>
        <v>91.75</v>
      </c>
      <c r="I95" s="241">
        <f t="shared" ref="I95:N95" si="19">I93+I75+I53</f>
        <v>30</v>
      </c>
      <c r="J95" s="241">
        <f t="shared" si="19"/>
        <v>87.75</v>
      </c>
      <c r="K95" s="241">
        <f t="shared" si="19"/>
        <v>0</v>
      </c>
      <c r="L95" s="241">
        <f t="shared" si="19"/>
        <v>9</v>
      </c>
      <c r="M95" s="241">
        <f t="shared" si="19"/>
        <v>12</v>
      </c>
      <c r="N95" s="241">
        <f t="shared" si="19"/>
        <v>33.75</v>
      </c>
      <c r="O95" s="241">
        <f t="shared" ref="O95:U95" si="20">O93+O75+O53</f>
        <v>32</v>
      </c>
      <c r="P95" s="241">
        <f t="shared" si="20"/>
        <v>7</v>
      </c>
      <c r="Q95" s="241">
        <f t="shared" si="20"/>
        <v>0</v>
      </c>
      <c r="R95" s="241">
        <f t="shared" si="20"/>
        <v>4</v>
      </c>
      <c r="S95" s="241">
        <f t="shared" si="20"/>
        <v>0</v>
      </c>
      <c r="T95" s="241">
        <f t="shared" si="20"/>
        <v>1.5</v>
      </c>
      <c r="U95" s="260">
        <f t="shared" si="20"/>
        <v>308.75</v>
      </c>
      <c r="V95" s="241">
        <f t="shared" ref="V95:AV95" si="21">V93+V75+V53</f>
        <v>19.5</v>
      </c>
      <c r="W95" s="260">
        <f t="shared" si="21"/>
        <v>15.75</v>
      </c>
      <c r="X95" s="241">
        <f t="shared" si="21"/>
        <v>10.5</v>
      </c>
      <c r="Y95" s="241">
        <f t="shared" si="21"/>
        <v>9.25</v>
      </c>
      <c r="Z95" s="241">
        <f t="shared" si="21"/>
        <v>6</v>
      </c>
      <c r="AA95" s="241">
        <f t="shared" si="21"/>
        <v>6</v>
      </c>
      <c r="AB95" s="241">
        <f t="shared" si="21"/>
        <v>25</v>
      </c>
      <c r="AC95" s="241">
        <f t="shared" si="21"/>
        <v>14.5</v>
      </c>
      <c r="AD95" s="241">
        <f t="shared" si="21"/>
        <v>15</v>
      </c>
      <c r="AE95" s="241">
        <f t="shared" si="21"/>
        <v>5</v>
      </c>
      <c r="AF95" s="241">
        <f t="shared" si="21"/>
        <v>17</v>
      </c>
      <c r="AG95" s="241">
        <f t="shared" si="21"/>
        <v>3.25</v>
      </c>
      <c r="AH95" s="241">
        <f t="shared" si="21"/>
        <v>38</v>
      </c>
      <c r="AI95" s="241">
        <f t="shared" si="21"/>
        <v>7</v>
      </c>
      <c r="AJ95" s="241">
        <f t="shared" si="21"/>
        <v>18.25</v>
      </c>
      <c r="AK95" s="241">
        <f t="shared" si="21"/>
        <v>4.5</v>
      </c>
      <c r="AL95" s="241">
        <f t="shared" si="21"/>
        <v>37.25</v>
      </c>
      <c r="AM95" s="241">
        <f t="shared" si="21"/>
        <v>7.25</v>
      </c>
      <c r="AN95" s="241">
        <v>3</v>
      </c>
      <c r="AO95" s="241"/>
      <c r="AP95" s="241">
        <f t="shared" si="21"/>
        <v>8</v>
      </c>
      <c r="AQ95" s="241">
        <f t="shared" si="21"/>
        <v>3.25</v>
      </c>
      <c r="AR95" s="241">
        <f t="shared" si="21"/>
        <v>21</v>
      </c>
      <c r="AS95" s="241">
        <f t="shared" si="21"/>
        <v>9.5</v>
      </c>
      <c r="AT95" s="260">
        <f t="shared" si="21"/>
        <v>70</v>
      </c>
      <c r="AU95" s="241">
        <f t="shared" si="21"/>
        <v>72</v>
      </c>
      <c r="AV95" s="241">
        <f t="shared" si="21"/>
        <v>120</v>
      </c>
      <c r="AW95" s="260">
        <f>AW75+AW53</f>
        <v>5</v>
      </c>
      <c r="AX95" s="260">
        <f>SUM(AT95:AW95)</f>
        <v>267</v>
      </c>
    </row>
    <row r="96" spans="1:50">
      <c r="A96" s="240" t="s">
        <v>148</v>
      </c>
      <c r="B96" s="15"/>
      <c r="C96" s="15"/>
      <c r="D96" s="15"/>
      <c r="E96" s="15"/>
      <c r="F96" s="15"/>
      <c r="G96" s="15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>
        <v>30</v>
      </c>
      <c r="V96" s="241">
        <f>V95+V94</f>
        <v>19.5</v>
      </c>
      <c r="W96" s="241">
        <f t="shared" ref="W96:AS96" si="22">W95+W94</f>
        <v>19.75</v>
      </c>
      <c r="X96" s="241">
        <f t="shared" si="22"/>
        <v>10.5</v>
      </c>
      <c r="Y96" s="241">
        <f t="shared" si="22"/>
        <v>11.25</v>
      </c>
      <c r="Z96" s="241">
        <f t="shared" si="22"/>
        <v>6</v>
      </c>
      <c r="AA96" s="241">
        <f t="shared" si="22"/>
        <v>7</v>
      </c>
      <c r="AB96" s="241">
        <f t="shared" si="22"/>
        <v>25</v>
      </c>
      <c r="AC96" s="241">
        <f t="shared" si="22"/>
        <v>18.5</v>
      </c>
      <c r="AD96" s="241">
        <f t="shared" si="22"/>
        <v>15</v>
      </c>
      <c r="AE96" s="241">
        <f t="shared" si="22"/>
        <v>7</v>
      </c>
      <c r="AF96" s="241">
        <f t="shared" si="22"/>
        <v>17</v>
      </c>
      <c r="AG96" s="241">
        <f t="shared" si="22"/>
        <v>5.25</v>
      </c>
      <c r="AH96" s="241">
        <f t="shared" si="22"/>
        <v>38</v>
      </c>
      <c r="AI96" s="241">
        <f t="shared" si="22"/>
        <v>11</v>
      </c>
      <c r="AJ96" s="241">
        <f t="shared" si="22"/>
        <v>18.25</v>
      </c>
      <c r="AK96" s="241">
        <f t="shared" si="22"/>
        <v>6.5</v>
      </c>
      <c r="AL96" s="241">
        <f t="shared" si="22"/>
        <v>37.25</v>
      </c>
      <c r="AM96" s="265">
        <f t="shared" si="22"/>
        <v>11.25</v>
      </c>
      <c r="AN96" s="241">
        <v>3</v>
      </c>
      <c r="AO96" s="241">
        <v>1</v>
      </c>
      <c r="AP96" s="241">
        <f t="shared" si="22"/>
        <v>8</v>
      </c>
      <c r="AQ96" s="241">
        <f t="shared" si="22"/>
        <v>4.25</v>
      </c>
      <c r="AR96" s="241">
        <f t="shared" si="22"/>
        <v>21</v>
      </c>
      <c r="AS96" s="241">
        <f t="shared" si="22"/>
        <v>12.5</v>
      </c>
      <c r="AT96" s="369">
        <f>AW95+AV95+AU95+AT95</f>
        <v>267</v>
      </c>
      <c r="AU96" s="370"/>
      <c r="AV96" s="370"/>
      <c r="AW96" s="371"/>
      <c r="AX96" s="260" t="s">
        <v>149</v>
      </c>
    </row>
    <row r="97" spans="1:50">
      <c r="A97" s="171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92"/>
      <c r="O97" s="170"/>
      <c r="P97" s="170"/>
      <c r="Q97" s="170"/>
      <c r="R97" s="170"/>
      <c r="S97" s="170"/>
      <c r="T97" s="170"/>
      <c r="U97" s="170"/>
      <c r="V97" s="372">
        <f>V96+W96</f>
        <v>39.25</v>
      </c>
      <c r="W97" s="373"/>
      <c r="X97" s="372">
        <f>X96+Y96</f>
        <v>21.75</v>
      </c>
      <c r="Y97" s="373"/>
      <c r="Z97" s="372">
        <f>Z96+AA96</f>
        <v>13</v>
      </c>
      <c r="AA97" s="373"/>
      <c r="AB97" s="372">
        <f>AB96+AC96</f>
        <v>43.5</v>
      </c>
      <c r="AC97" s="373"/>
      <c r="AD97" s="374">
        <f>AD96+AE96</f>
        <v>22</v>
      </c>
      <c r="AE97" s="375"/>
      <c r="AF97" s="374">
        <f>AF96+AG96</f>
        <v>22.25</v>
      </c>
      <c r="AG97" s="375"/>
      <c r="AH97" s="374">
        <f>AH96+AI96</f>
        <v>49</v>
      </c>
      <c r="AI97" s="375"/>
      <c r="AJ97" s="372">
        <f>AJ96+AK96</f>
        <v>24.75</v>
      </c>
      <c r="AK97" s="373"/>
      <c r="AL97" s="376">
        <f>AL96+AM96</f>
        <v>48.5</v>
      </c>
      <c r="AM97" s="377"/>
      <c r="AN97" s="378">
        <v>4</v>
      </c>
      <c r="AO97" s="379"/>
      <c r="AP97" s="378">
        <f>AP96+AQ96</f>
        <v>12.25</v>
      </c>
      <c r="AQ97" s="379"/>
      <c r="AR97" s="374">
        <f>AR96+AS96</f>
        <v>33.5</v>
      </c>
      <c r="AS97" s="375"/>
      <c r="AT97" s="380"/>
      <c r="AU97" s="381"/>
      <c r="AV97" s="381"/>
      <c r="AW97" s="381"/>
      <c r="AX97" s="205"/>
    </row>
    <row r="98" spans="1:50">
      <c r="A98" s="242" t="s">
        <v>150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92"/>
      <c r="O98" s="170"/>
      <c r="P98" s="170"/>
      <c r="Q98" s="170"/>
      <c r="R98" s="170"/>
      <c r="S98" s="170"/>
      <c r="T98" s="170"/>
      <c r="U98" s="170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</row>
    <row r="99" spans="1:50">
      <c r="A99" s="242" t="s">
        <v>151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92"/>
      <c r="O99" s="170"/>
      <c r="P99" s="170"/>
      <c r="Q99" s="170"/>
      <c r="R99" s="170"/>
      <c r="S99" s="170"/>
      <c r="T99" s="170"/>
      <c r="U99" s="170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</row>
    <row r="100" spans="1:50">
      <c r="A100" s="242" t="s">
        <v>152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92"/>
      <c r="O100" s="170"/>
      <c r="P100" s="170"/>
      <c r="Q100" s="170"/>
      <c r="R100" s="170"/>
      <c r="S100" s="170"/>
      <c r="T100" s="170"/>
      <c r="U100" s="170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</row>
    <row r="101" spans="1:50">
      <c r="A101" s="242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92"/>
      <c r="O101" s="170"/>
      <c r="P101" s="170"/>
      <c r="Q101" s="170"/>
      <c r="R101" s="170"/>
      <c r="S101" s="170"/>
      <c r="T101" s="170"/>
      <c r="U101" s="170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</row>
    <row r="102" spans="1:50">
      <c r="A102" s="242"/>
    </row>
  </sheetData>
  <mergeCells count="62">
    <mergeCell ref="A1:AX1"/>
    <mergeCell ref="A2:AX2"/>
    <mergeCell ref="A3:AX3"/>
    <mergeCell ref="A4:AX4"/>
    <mergeCell ref="A6:AX6"/>
    <mergeCell ref="A7:AX7"/>
    <mergeCell ref="A8:AX8"/>
    <mergeCell ref="H9:U9"/>
    <mergeCell ref="AT9:AX9"/>
    <mergeCell ref="H10:J10"/>
    <mergeCell ref="M10:Q10"/>
    <mergeCell ref="A9:A11"/>
    <mergeCell ref="F9:F11"/>
    <mergeCell ref="G9:G11"/>
    <mergeCell ref="K10:K11"/>
    <mergeCell ref="L10:L11"/>
    <mergeCell ref="R10:R11"/>
    <mergeCell ref="S10:S11"/>
    <mergeCell ref="T10:T11"/>
    <mergeCell ref="U10:U11"/>
    <mergeCell ref="X9:X11"/>
    <mergeCell ref="AT96:AW96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W97"/>
    <mergeCell ref="AW10:AW11"/>
    <mergeCell ref="A49:A50"/>
    <mergeCell ref="B9:B11"/>
    <mergeCell ref="C9:C11"/>
    <mergeCell ref="D9:D11"/>
    <mergeCell ref="E9:E11"/>
    <mergeCell ref="A14:A15"/>
    <mergeCell ref="A20:A21"/>
    <mergeCell ref="A22:A23"/>
    <mergeCell ref="A24:A25"/>
    <mergeCell ref="A47:A48"/>
    <mergeCell ref="AX10:AX11"/>
    <mergeCell ref="V9:W11"/>
    <mergeCell ref="Z9:AA11"/>
    <mergeCell ref="AB9:AC11"/>
    <mergeCell ref="AD9:AE11"/>
    <mergeCell ref="AF9:AG11"/>
    <mergeCell ref="AH9:AI11"/>
    <mergeCell ref="AJ9:AK11"/>
    <mergeCell ref="AL9:AM11"/>
    <mergeCell ref="AN9:AO11"/>
    <mergeCell ref="AP9:AQ11"/>
    <mergeCell ref="AR9:AS11"/>
    <mergeCell ref="Y9:Y11"/>
    <mergeCell ref="AT10:AT11"/>
    <mergeCell ref="AU10:AU11"/>
    <mergeCell ref="AV10:AV11"/>
  </mergeCells>
  <pageMargins left="0.7" right="0.7" top="0.75" bottom="0.75" header="0.3" footer="0.3"/>
  <pageSetup paperSize="9" orientation="landscape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zoomScaleNormal="100" workbookViewId="0">
      <selection activeCell="A17" sqref="A17"/>
    </sheetView>
  </sheetViews>
  <sheetFormatPr defaultColWidth="9" defaultRowHeight="15"/>
  <cols>
    <col min="1" max="1" width="15.140625" customWidth="1"/>
    <col min="2" max="2" width="4.85546875" customWidth="1"/>
    <col min="3" max="3" width="14.140625" customWidth="1"/>
    <col min="4" max="4" width="4.5703125" customWidth="1"/>
    <col min="5" max="5" width="6.85546875" customWidth="1"/>
    <col min="6" max="6" width="6.5703125" customWidth="1"/>
    <col min="7" max="7" width="5.42578125" customWidth="1"/>
  </cols>
  <sheetData>
    <row r="2" spans="1:18">
      <c r="A2" s="495" t="s">
        <v>22</v>
      </c>
      <c r="B2" s="495"/>
      <c r="C2" s="495"/>
      <c r="D2" s="1"/>
      <c r="E2" s="2" t="s">
        <v>202</v>
      </c>
      <c r="F2" s="2"/>
      <c r="G2" s="1"/>
      <c r="H2" s="1" t="s">
        <v>249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36.75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45">
      <c r="A8" s="76" t="s">
        <v>59</v>
      </c>
      <c r="B8" s="15">
        <v>6</v>
      </c>
      <c r="C8" s="13" t="s">
        <v>58</v>
      </c>
      <c r="D8" s="15">
        <v>11</v>
      </c>
      <c r="E8" s="15"/>
      <c r="F8" s="9">
        <f t="shared" ref="F8:F17" si="0">D8+E8</f>
        <v>11</v>
      </c>
      <c r="G8" s="45">
        <v>3</v>
      </c>
      <c r="H8" s="69">
        <v>2</v>
      </c>
      <c r="I8" s="15"/>
      <c r="J8" s="75">
        <v>3</v>
      </c>
      <c r="K8" s="45"/>
      <c r="L8" s="46"/>
      <c r="M8" s="46"/>
      <c r="N8" s="46"/>
      <c r="O8" s="35"/>
      <c r="P8" s="47"/>
      <c r="Q8" s="39"/>
      <c r="R8" s="51">
        <f>SUM(H8:Q8)</f>
        <v>5</v>
      </c>
    </row>
    <row r="9" spans="1:18" ht="22.5">
      <c r="A9" s="57" t="s">
        <v>86</v>
      </c>
      <c r="B9" s="58">
        <v>5</v>
      </c>
      <c r="C9" s="59" t="s">
        <v>87</v>
      </c>
      <c r="D9" s="7">
        <v>3</v>
      </c>
      <c r="E9" s="7">
        <v>9</v>
      </c>
      <c r="F9" s="9">
        <f t="shared" si="0"/>
        <v>12</v>
      </c>
      <c r="G9" s="10">
        <v>7</v>
      </c>
      <c r="H9" s="11">
        <v>2</v>
      </c>
      <c r="I9" s="7">
        <v>1</v>
      </c>
      <c r="J9" s="44">
        <v>1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362" t="s">
        <v>62</v>
      </c>
      <c r="B10" s="7"/>
      <c r="C10" s="21" t="s">
        <v>63</v>
      </c>
      <c r="D10" s="7">
        <v>6</v>
      </c>
      <c r="E10" s="7">
        <v>4</v>
      </c>
      <c r="F10" s="9">
        <f t="shared" si="0"/>
        <v>10</v>
      </c>
      <c r="G10" s="10">
        <v>4</v>
      </c>
      <c r="H10" s="11">
        <v>1</v>
      </c>
      <c r="I10" s="7"/>
      <c r="J10" s="44"/>
      <c r="K10" s="10"/>
      <c r="L10" s="40"/>
      <c r="M10" s="40"/>
      <c r="N10" s="40"/>
      <c r="O10" s="40"/>
      <c r="P10" s="48"/>
      <c r="Q10" s="48"/>
      <c r="R10" s="51">
        <f>SUM(H10:Q10)</f>
        <v>1</v>
      </c>
    </row>
    <row r="11" spans="1:18" ht="25.5" customHeight="1">
      <c r="A11" s="363"/>
      <c r="B11" s="7">
        <v>5</v>
      </c>
      <c r="C11" s="21" t="s">
        <v>250</v>
      </c>
      <c r="D11" s="15">
        <v>7</v>
      </c>
      <c r="E11" s="15">
        <v>13</v>
      </c>
      <c r="F11" s="9">
        <f t="shared" si="0"/>
        <v>20</v>
      </c>
      <c r="G11" s="45">
        <v>4</v>
      </c>
      <c r="H11" s="11"/>
      <c r="I11" s="7"/>
      <c r="J11" s="44"/>
      <c r="K11" s="10"/>
      <c r="L11" s="40"/>
      <c r="M11" s="40"/>
      <c r="N11" s="40"/>
      <c r="O11" s="40"/>
      <c r="P11" s="48"/>
      <c r="Q11" s="48"/>
      <c r="R11" s="51"/>
    </row>
    <row r="12" spans="1:18" ht="15.75">
      <c r="A12" s="77" t="s">
        <v>251</v>
      </c>
      <c r="B12" s="7">
        <v>5</v>
      </c>
      <c r="C12" s="21" t="s">
        <v>83</v>
      </c>
      <c r="D12" s="7">
        <v>11</v>
      </c>
      <c r="E12" s="7">
        <v>9</v>
      </c>
      <c r="F12" s="78">
        <f t="shared" si="0"/>
        <v>20</v>
      </c>
      <c r="G12" s="7">
        <v>6</v>
      </c>
      <c r="H12" s="79">
        <v>2</v>
      </c>
      <c r="I12" s="7">
        <v>1</v>
      </c>
      <c r="J12" s="10">
        <v>2</v>
      </c>
      <c r="K12" s="10"/>
      <c r="L12" s="40"/>
      <c r="M12" s="40"/>
      <c r="N12" s="40"/>
      <c r="O12" s="40"/>
      <c r="P12" s="48"/>
      <c r="Q12" s="48"/>
      <c r="R12" s="51">
        <f>SUM(H12:Q12)</f>
        <v>5</v>
      </c>
    </row>
    <row r="13" spans="1:18" ht="15.75">
      <c r="A13" s="364" t="s">
        <v>62</v>
      </c>
      <c r="B13" s="7">
        <v>5</v>
      </c>
      <c r="C13" s="80" t="s">
        <v>65</v>
      </c>
      <c r="D13" s="7">
        <v>5</v>
      </c>
      <c r="E13" s="7">
        <v>20</v>
      </c>
      <c r="F13" s="9">
        <f t="shared" si="0"/>
        <v>25</v>
      </c>
      <c r="G13" s="10">
        <v>4</v>
      </c>
      <c r="H13" s="11">
        <v>1</v>
      </c>
      <c r="I13" s="7"/>
      <c r="J13" s="44">
        <v>4</v>
      </c>
      <c r="K13" s="10"/>
      <c r="L13" s="40"/>
      <c r="M13" s="40"/>
      <c r="N13" s="40"/>
      <c r="O13" s="40"/>
      <c r="P13" s="48"/>
      <c r="Q13" s="48"/>
      <c r="R13" s="51">
        <f t="shared" ref="R13:R21" si="1">SUM(H13:Q13)</f>
        <v>5</v>
      </c>
    </row>
    <row r="14" spans="1:18" ht="15.75">
      <c r="A14" s="365"/>
      <c r="B14" s="7">
        <v>5</v>
      </c>
      <c r="C14" s="8" t="s">
        <v>66</v>
      </c>
      <c r="D14" s="7">
        <v>10</v>
      </c>
      <c r="E14" s="7">
        <v>2</v>
      </c>
      <c r="F14" s="9">
        <f t="shared" si="0"/>
        <v>12</v>
      </c>
      <c r="G14" s="10">
        <v>4</v>
      </c>
      <c r="H14" s="11"/>
      <c r="I14" s="7"/>
      <c r="J14" s="44">
        <v>2</v>
      </c>
      <c r="K14" s="10"/>
      <c r="L14" s="40"/>
      <c r="M14" s="40"/>
      <c r="N14" s="40"/>
      <c r="O14" s="40"/>
      <c r="P14" s="48"/>
      <c r="Q14" s="48"/>
      <c r="R14" s="51">
        <f t="shared" si="1"/>
        <v>2</v>
      </c>
    </row>
    <row r="15" spans="1:18" ht="45.75">
      <c r="A15" s="56" t="s">
        <v>91</v>
      </c>
      <c r="B15" s="7"/>
      <c r="C15" s="21" t="s">
        <v>87</v>
      </c>
      <c r="D15" s="7">
        <v>3</v>
      </c>
      <c r="E15" s="7">
        <v>9</v>
      </c>
      <c r="F15" s="9">
        <f t="shared" si="0"/>
        <v>12</v>
      </c>
      <c r="G15" s="10">
        <v>7</v>
      </c>
      <c r="H15" s="11">
        <v>2</v>
      </c>
      <c r="I15" s="7">
        <v>1</v>
      </c>
      <c r="J15" s="44">
        <v>1</v>
      </c>
      <c r="K15" s="10"/>
      <c r="L15" s="40">
        <v>2</v>
      </c>
      <c r="M15" s="40"/>
      <c r="N15" s="40"/>
      <c r="O15" s="40"/>
      <c r="P15" s="48"/>
      <c r="Q15" s="48"/>
      <c r="R15" s="51">
        <f t="shared" si="1"/>
        <v>6</v>
      </c>
    </row>
    <row r="16" spans="1:18" ht="45.75">
      <c r="A16" s="81" t="s">
        <v>93</v>
      </c>
      <c r="B16" s="7"/>
      <c r="C16" s="21" t="s">
        <v>87</v>
      </c>
      <c r="D16" s="7">
        <v>3</v>
      </c>
      <c r="E16" s="7">
        <v>9</v>
      </c>
      <c r="F16" s="9">
        <f t="shared" si="0"/>
        <v>12</v>
      </c>
      <c r="G16" s="10">
        <v>7</v>
      </c>
      <c r="H16" s="11">
        <v>2</v>
      </c>
      <c r="I16" s="7"/>
      <c r="J16" s="44">
        <v>2</v>
      </c>
      <c r="K16" s="10"/>
      <c r="L16" s="40"/>
      <c r="M16" s="40"/>
      <c r="N16" s="40"/>
      <c r="O16" s="40"/>
      <c r="P16" s="48"/>
      <c r="Q16" s="48"/>
      <c r="R16" s="51">
        <f t="shared" si="1"/>
        <v>4</v>
      </c>
    </row>
    <row r="17" spans="1:18" ht="33.75">
      <c r="A17" s="25" t="s">
        <v>252</v>
      </c>
      <c r="B17" s="82">
        <v>5</v>
      </c>
      <c r="C17" s="27" t="s">
        <v>142</v>
      </c>
      <c r="D17" s="83">
        <v>2</v>
      </c>
      <c r="E17" s="83">
        <v>3</v>
      </c>
      <c r="F17" s="84">
        <f t="shared" si="0"/>
        <v>5</v>
      </c>
      <c r="G17" s="85">
        <v>3</v>
      </c>
      <c r="H17" s="86">
        <v>1</v>
      </c>
      <c r="I17" s="83">
        <v>2</v>
      </c>
      <c r="J17" s="10"/>
      <c r="K17" s="10"/>
      <c r="L17" s="40"/>
      <c r="M17" s="40"/>
      <c r="N17" s="40"/>
      <c r="O17" s="40"/>
      <c r="P17" s="48"/>
      <c r="Q17" s="48"/>
      <c r="R17" s="51">
        <f t="shared" si="1"/>
        <v>3</v>
      </c>
    </row>
    <row r="18" spans="1:18" ht="15.75">
      <c r="A18" s="25" t="s">
        <v>67</v>
      </c>
      <c r="B18" s="87">
        <v>5</v>
      </c>
      <c r="C18" s="18" t="s">
        <v>115</v>
      </c>
      <c r="D18" s="17"/>
      <c r="E18" s="17">
        <v>22</v>
      </c>
      <c r="F18" s="19">
        <v>22</v>
      </c>
      <c r="G18" s="15">
        <v>6</v>
      </c>
      <c r="H18" s="15">
        <v>0.5</v>
      </c>
      <c r="I18" s="17">
        <v>1</v>
      </c>
      <c r="J18" s="15">
        <v>0.5</v>
      </c>
      <c r="K18" s="15"/>
      <c r="L18" s="15"/>
      <c r="M18" s="49"/>
      <c r="N18" s="40"/>
      <c r="O18" s="40"/>
      <c r="P18" s="48"/>
      <c r="Q18" s="48"/>
      <c r="R18" s="51">
        <f t="shared" si="1"/>
        <v>2</v>
      </c>
    </row>
    <row r="19" spans="1:18" ht="15.75">
      <c r="A19" s="61" t="s">
        <v>122</v>
      </c>
      <c r="B19" s="62">
        <v>5</v>
      </c>
      <c r="C19" s="18" t="s">
        <v>121</v>
      </c>
      <c r="D19" s="17"/>
      <c r="E19" s="17">
        <v>14</v>
      </c>
      <c r="F19" s="19">
        <f>E19+D19</f>
        <v>14</v>
      </c>
      <c r="G19" s="15">
        <v>7</v>
      </c>
      <c r="H19" s="15">
        <v>0.5</v>
      </c>
      <c r="I19" s="17">
        <v>0.25</v>
      </c>
      <c r="J19" s="15">
        <v>0.25</v>
      </c>
      <c r="K19" s="49">
        <v>0.5</v>
      </c>
      <c r="L19" s="15"/>
      <c r="N19" s="40"/>
      <c r="O19" s="40"/>
      <c r="P19" s="48"/>
      <c r="Q19" s="48"/>
      <c r="R19" s="51">
        <f t="shared" si="1"/>
        <v>1.5</v>
      </c>
    </row>
    <row r="20" spans="1:18" ht="15.75">
      <c r="A20" s="25" t="s">
        <v>126</v>
      </c>
      <c r="B20" s="53">
        <v>5</v>
      </c>
      <c r="C20" s="18" t="s">
        <v>124</v>
      </c>
      <c r="D20" s="17"/>
      <c r="E20" s="17">
        <v>14</v>
      </c>
      <c r="F20" s="19">
        <v>14</v>
      </c>
      <c r="G20" s="15">
        <v>8</v>
      </c>
      <c r="H20" s="15">
        <v>0.5</v>
      </c>
      <c r="I20" s="17"/>
      <c r="J20" s="15">
        <v>0.5</v>
      </c>
      <c r="K20" s="15">
        <v>0.5</v>
      </c>
      <c r="L20" s="49"/>
      <c r="M20" s="40"/>
      <c r="N20" s="40"/>
      <c r="O20" s="40"/>
      <c r="P20" s="48"/>
      <c r="Q20" s="48"/>
      <c r="R20" s="51">
        <f t="shared" si="1"/>
        <v>1.5</v>
      </c>
    </row>
    <row r="21" spans="1:18" ht="15.75">
      <c r="A21" s="32" t="s">
        <v>243</v>
      </c>
      <c r="B21" s="33"/>
      <c r="C21" s="32" t="s">
        <v>244</v>
      </c>
      <c r="D21" s="34">
        <v>1</v>
      </c>
      <c r="E21" s="33">
        <v>2</v>
      </c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50">
        <v>5</v>
      </c>
      <c r="Q21" s="50"/>
      <c r="R21" s="51">
        <f t="shared" si="1"/>
        <v>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>
        <v>4</v>
      </c>
      <c r="N22" s="39"/>
      <c r="O22" s="39"/>
      <c r="P22" s="39"/>
      <c r="Q22" s="39"/>
      <c r="R22" s="51">
        <v>4</v>
      </c>
    </row>
    <row r="23" spans="1:18" ht="15.75">
      <c r="A23" s="37"/>
      <c r="B23" s="37"/>
      <c r="C23" s="37"/>
      <c r="D23" s="40"/>
      <c r="E23" s="40"/>
      <c r="F23" s="40"/>
      <c r="G23" s="40"/>
      <c r="H23" s="41">
        <f t="shared" ref="H23:Q23" si="2">SUM(H8:H22)</f>
        <v>14.5</v>
      </c>
      <c r="I23" s="41">
        <f t="shared" si="2"/>
        <v>6.25</v>
      </c>
      <c r="J23" s="41">
        <f t="shared" si="2"/>
        <v>16.25</v>
      </c>
      <c r="K23" s="41">
        <f t="shared" si="2"/>
        <v>1</v>
      </c>
      <c r="L23" s="41">
        <f t="shared" si="2"/>
        <v>2</v>
      </c>
      <c r="M23" s="41">
        <f t="shared" si="2"/>
        <v>4</v>
      </c>
      <c r="N23" s="41">
        <f t="shared" si="2"/>
        <v>0</v>
      </c>
      <c r="O23" s="41">
        <f t="shared" si="2"/>
        <v>0</v>
      </c>
      <c r="P23" s="41">
        <f t="shared" si="2"/>
        <v>5</v>
      </c>
      <c r="Q23" s="41">
        <f t="shared" si="2"/>
        <v>0</v>
      </c>
      <c r="R23" s="51">
        <f>SUM(H23:Q23)</f>
        <v>49</v>
      </c>
    </row>
    <row r="28" spans="1:18" ht="15.75">
      <c r="A28" s="499" t="s">
        <v>233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</row>
  </sheetData>
  <mergeCells count="22">
    <mergeCell ref="A2:C2"/>
    <mergeCell ref="L5:R5"/>
    <mergeCell ref="N6:O6"/>
    <mergeCell ref="A28:Q28"/>
    <mergeCell ref="A5:A7"/>
    <mergeCell ref="A10:A11"/>
    <mergeCell ref="A13:A14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R6:R7"/>
    <mergeCell ref="K5:K7"/>
    <mergeCell ref="L6:L7"/>
    <mergeCell ref="M6:M7"/>
    <mergeCell ref="P6:P7"/>
    <mergeCell ref="Q6:Q7"/>
  </mergeCells>
  <pageMargins left="0.7" right="0.7" top="0.75" bottom="0.75" header="0.3" footer="0.3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view="pageBreakPreview" zoomScaleNormal="100" workbookViewId="0">
      <selection activeCell="A2" sqref="A2:R22"/>
    </sheetView>
  </sheetViews>
  <sheetFormatPr defaultColWidth="9" defaultRowHeight="15"/>
  <cols>
    <col min="1" max="1" width="15.7109375" customWidth="1"/>
    <col min="2" max="2" width="5.5703125" customWidth="1"/>
    <col min="3" max="3" width="12.7109375" customWidth="1"/>
    <col min="4" max="4" width="6.7109375" customWidth="1"/>
    <col min="5" max="5" width="5.42578125" customWidth="1"/>
    <col min="6" max="6" width="4" customWidth="1"/>
    <col min="7" max="7" width="5.7109375" customWidth="1"/>
    <col min="8" max="8" width="4.28515625" customWidth="1"/>
    <col min="9" max="9" width="5" customWidth="1"/>
    <col min="10" max="10" width="4.28515625" customWidth="1"/>
    <col min="11" max="11" width="4.85546875" customWidth="1"/>
    <col min="14" max="14" width="4.5703125" customWidth="1"/>
    <col min="16" max="16" width="6.5703125" customWidth="1"/>
  </cols>
  <sheetData>
    <row r="2" spans="1:18">
      <c r="A2" s="495" t="s">
        <v>253</v>
      </c>
      <c r="B2" s="495"/>
      <c r="C2" s="495"/>
      <c r="D2" s="1"/>
      <c r="E2" s="2" t="s">
        <v>202</v>
      </c>
      <c r="F2" s="2"/>
      <c r="G2" s="1"/>
      <c r="H2" s="1" t="s">
        <v>254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5.5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51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15.75">
      <c r="A8" s="67" t="s">
        <v>50</v>
      </c>
      <c r="B8" s="15">
        <v>5</v>
      </c>
      <c r="C8" s="68" t="s">
        <v>51</v>
      </c>
      <c r="D8" s="15">
        <v>12</v>
      </c>
      <c r="E8" s="15"/>
      <c r="F8" s="9">
        <f>D8+E8</f>
        <v>12</v>
      </c>
      <c r="G8" s="45">
        <v>2</v>
      </c>
      <c r="H8" s="69">
        <v>2</v>
      </c>
      <c r="I8" s="15"/>
      <c r="J8" s="75">
        <v>2</v>
      </c>
      <c r="K8" s="45"/>
      <c r="L8" s="46"/>
      <c r="M8" s="46"/>
      <c r="N8" s="46"/>
      <c r="O8" s="35"/>
      <c r="P8" s="47"/>
      <c r="Q8" s="39"/>
      <c r="R8" s="51">
        <f>SUM(H8:Q8)</f>
        <v>4</v>
      </c>
    </row>
    <row r="9" spans="1:18" ht="33.75">
      <c r="A9" s="70" t="s">
        <v>60</v>
      </c>
      <c r="B9" s="7">
        <v>5</v>
      </c>
      <c r="C9" s="21" t="s">
        <v>61</v>
      </c>
      <c r="D9" s="7">
        <v>11</v>
      </c>
      <c r="E9" s="7"/>
      <c r="F9" s="9">
        <f>D9+E9</f>
        <v>11</v>
      </c>
      <c r="G9" s="10">
        <v>4</v>
      </c>
      <c r="H9" s="11">
        <v>2</v>
      </c>
      <c r="I9" s="7"/>
      <c r="J9" s="44">
        <v>2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52" t="s">
        <v>84</v>
      </c>
      <c r="B10" s="7">
        <v>5</v>
      </c>
      <c r="C10" s="21" t="s">
        <v>83</v>
      </c>
      <c r="D10" s="7">
        <v>11</v>
      </c>
      <c r="E10" s="7">
        <v>9</v>
      </c>
      <c r="F10" s="9">
        <f>D10+E10</f>
        <v>20</v>
      </c>
      <c r="G10" s="10">
        <v>6</v>
      </c>
      <c r="H10" s="11"/>
      <c r="I10" s="7">
        <v>1</v>
      </c>
      <c r="J10" s="44">
        <v>2</v>
      </c>
      <c r="K10" s="10"/>
      <c r="L10" s="40"/>
      <c r="M10" s="40"/>
      <c r="N10" s="40"/>
      <c r="O10" s="40"/>
      <c r="P10" s="48"/>
      <c r="Q10" s="48"/>
      <c r="R10" s="51">
        <f>SUM(H10:Q10)</f>
        <v>3</v>
      </c>
    </row>
    <row r="11" spans="1:18" ht="23.25">
      <c r="A11" s="60" t="s">
        <v>96</v>
      </c>
      <c r="B11" s="7">
        <v>5</v>
      </c>
      <c r="C11" s="21" t="s">
        <v>95</v>
      </c>
      <c r="D11" s="7">
        <v>2</v>
      </c>
      <c r="E11" s="7">
        <v>1</v>
      </c>
      <c r="F11" s="9">
        <f>D11+E11</f>
        <v>3</v>
      </c>
      <c r="G11" s="10">
        <v>7</v>
      </c>
      <c r="H11" s="11">
        <v>2</v>
      </c>
      <c r="I11" s="7"/>
      <c r="J11" s="44">
        <v>2</v>
      </c>
      <c r="K11" s="10"/>
      <c r="L11" s="40"/>
      <c r="M11" s="40"/>
      <c r="N11" s="40"/>
      <c r="O11" s="40"/>
      <c r="P11" s="48"/>
      <c r="Q11" s="48"/>
      <c r="R11" s="51">
        <f>SUM(H11:Q11)</f>
        <v>4</v>
      </c>
    </row>
    <row r="12" spans="1:18" ht="24.75" customHeight="1">
      <c r="A12" s="71" t="s">
        <v>103</v>
      </c>
      <c r="B12" s="7">
        <v>5</v>
      </c>
      <c r="C12" s="15" t="s">
        <v>104</v>
      </c>
      <c r="D12" s="15">
        <v>11</v>
      </c>
      <c r="E12" s="15"/>
      <c r="F12" s="9">
        <f>D12+E12</f>
        <v>11</v>
      </c>
      <c r="G12" s="10">
        <v>4</v>
      </c>
      <c r="H12" s="11"/>
      <c r="I12" s="7"/>
      <c r="J12" s="44"/>
      <c r="K12" s="10"/>
      <c r="L12" s="40"/>
      <c r="M12" s="40"/>
      <c r="N12" s="40">
        <v>2</v>
      </c>
      <c r="O12" s="40"/>
      <c r="P12" s="48"/>
      <c r="Q12" s="48"/>
      <c r="R12" s="51">
        <f t="shared" ref="R12:R17" si="0">SUM(H12:Q12)</f>
        <v>2</v>
      </c>
    </row>
    <row r="13" spans="1:18" ht="24" customHeight="1">
      <c r="A13" s="72" t="s">
        <v>120</v>
      </c>
      <c r="B13" s="73">
        <v>5</v>
      </c>
      <c r="C13" s="64" t="s">
        <v>121</v>
      </c>
      <c r="D13" s="17"/>
      <c r="E13" s="17">
        <v>14</v>
      </c>
      <c r="F13" s="19">
        <f>E13+D13</f>
        <v>14</v>
      </c>
      <c r="G13" s="15">
        <v>7</v>
      </c>
      <c r="H13" s="15">
        <v>0.5</v>
      </c>
      <c r="I13" s="15"/>
      <c r="J13" s="15">
        <v>0.5</v>
      </c>
      <c r="K13" s="15">
        <v>0.5</v>
      </c>
      <c r="L13" s="49"/>
      <c r="M13" s="40"/>
      <c r="N13" s="40"/>
      <c r="O13" s="40"/>
      <c r="P13" s="48"/>
      <c r="Q13" s="48"/>
      <c r="R13" s="51">
        <f t="shared" si="0"/>
        <v>1.5</v>
      </c>
    </row>
    <row r="14" spans="1:18" ht="39.75" customHeight="1">
      <c r="A14" s="61" t="s">
        <v>125</v>
      </c>
      <c r="B14" s="62">
        <v>6</v>
      </c>
      <c r="C14" s="18" t="s">
        <v>121</v>
      </c>
      <c r="D14" s="17"/>
      <c r="E14" s="17">
        <v>14</v>
      </c>
      <c r="F14" s="19">
        <v>14</v>
      </c>
      <c r="G14" s="15">
        <v>8</v>
      </c>
      <c r="H14" s="74">
        <v>0.75</v>
      </c>
      <c r="I14" s="17"/>
      <c r="J14" s="15">
        <v>0.5</v>
      </c>
      <c r="K14" s="15">
        <v>0.5</v>
      </c>
      <c r="L14" s="49"/>
      <c r="M14" s="40"/>
      <c r="N14" s="40"/>
      <c r="O14" s="40"/>
      <c r="P14" s="48"/>
      <c r="Q14" s="48"/>
      <c r="R14" s="51">
        <f t="shared" si="0"/>
        <v>1.75</v>
      </c>
    </row>
    <row r="15" spans="1:18" ht="23.25" customHeight="1">
      <c r="A15" s="32" t="s">
        <v>243</v>
      </c>
      <c r="B15" s="33"/>
      <c r="C15" s="32" t="s">
        <v>244</v>
      </c>
      <c r="D15" s="34"/>
      <c r="E15" s="33">
        <v>2</v>
      </c>
      <c r="F15" s="35"/>
      <c r="G15" s="33"/>
      <c r="H15" s="33"/>
      <c r="I15" s="33"/>
      <c r="J15" s="33"/>
      <c r="K15" s="33"/>
      <c r="L15" s="33"/>
      <c r="M15" s="33"/>
      <c r="N15" s="33"/>
      <c r="O15" s="33"/>
      <c r="P15" s="50">
        <v>2.5</v>
      </c>
      <c r="Q15" s="50"/>
      <c r="R15" s="51">
        <f t="shared" si="0"/>
        <v>2.5</v>
      </c>
    </row>
    <row r="16" spans="1:18" ht="26.25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>
        <v>2</v>
      </c>
      <c r="N16" s="39"/>
      <c r="O16" s="39"/>
      <c r="P16" s="39"/>
      <c r="Q16" s="39"/>
      <c r="R16" s="51">
        <f t="shared" si="0"/>
        <v>2</v>
      </c>
    </row>
    <row r="17" spans="1:18" ht="15.75">
      <c r="A17" s="37"/>
      <c r="B17" s="37"/>
      <c r="C17" s="37"/>
      <c r="D17" s="40"/>
      <c r="E17" s="40"/>
      <c r="F17" s="40"/>
      <c r="G17" s="40"/>
      <c r="H17" s="41">
        <f t="shared" ref="H17:Q17" si="1">SUM(H8:H16)</f>
        <v>7.25</v>
      </c>
      <c r="I17" s="41">
        <f t="shared" si="1"/>
        <v>1</v>
      </c>
      <c r="J17" s="41">
        <f t="shared" si="1"/>
        <v>9</v>
      </c>
      <c r="K17" s="41">
        <f t="shared" si="1"/>
        <v>1</v>
      </c>
      <c r="L17" s="41">
        <f t="shared" si="1"/>
        <v>0</v>
      </c>
      <c r="M17" s="41">
        <f t="shared" si="1"/>
        <v>2</v>
      </c>
      <c r="N17" s="41">
        <f t="shared" si="1"/>
        <v>2</v>
      </c>
      <c r="O17" s="41">
        <f t="shared" si="1"/>
        <v>0</v>
      </c>
      <c r="P17" s="41">
        <f t="shared" si="1"/>
        <v>2.5</v>
      </c>
      <c r="Q17" s="41">
        <f t="shared" si="1"/>
        <v>0</v>
      </c>
      <c r="R17" s="51">
        <f t="shared" si="0"/>
        <v>24.75</v>
      </c>
    </row>
    <row r="22" spans="1:18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</row>
  </sheetData>
  <mergeCells count="20">
    <mergeCell ref="M6:M7"/>
    <mergeCell ref="P6:P7"/>
    <mergeCell ref="Q6:Q7"/>
    <mergeCell ref="R6:R7"/>
    <mergeCell ref="A2:C2"/>
    <mergeCell ref="L5:R5"/>
    <mergeCell ref="N6:O6"/>
    <mergeCell ref="A22:Q22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</mergeCell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zoomScaleNormal="100" workbookViewId="0">
      <selection activeCell="B28" sqref="B28:R28"/>
    </sheetView>
  </sheetViews>
  <sheetFormatPr defaultColWidth="9" defaultRowHeight="15"/>
  <cols>
    <col min="1" max="1" width="16.140625" customWidth="1"/>
    <col min="2" max="2" width="5.140625" customWidth="1"/>
    <col min="4" max="4" width="5.28515625" customWidth="1"/>
    <col min="5" max="5" width="4.85546875" customWidth="1"/>
    <col min="6" max="7" width="5.7109375" customWidth="1"/>
    <col min="12" max="12" width="6" customWidth="1"/>
    <col min="13" max="13" width="5.42578125" customWidth="1"/>
    <col min="14" max="14" width="7" customWidth="1"/>
    <col min="15" max="15" width="6.7109375" customWidth="1"/>
    <col min="16" max="16" width="5.5703125" customWidth="1"/>
    <col min="17" max="17" width="6.28515625" customWidth="1"/>
  </cols>
  <sheetData>
    <row r="2" spans="1:18">
      <c r="A2" s="495" t="s">
        <v>24</v>
      </c>
      <c r="B2" s="495"/>
      <c r="C2" s="495"/>
      <c r="D2" s="1"/>
      <c r="E2" s="2" t="s">
        <v>202</v>
      </c>
      <c r="F2" s="2"/>
      <c r="G2" s="1"/>
      <c r="H2" s="1" t="s">
        <v>255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256</v>
      </c>
      <c r="R6" s="515" t="s">
        <v>218</v>
      </c>
    </row>
    <row r="7" spans="1:18" ht="39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33" customHeight="1">
      <c r="A8" s="362" t="s">
        <v>62</v>
      </c>
      <c r="B8" s="7"/>
      <c r="C8" s="21" t="s">
        <v>63</v>
      </c>
      <c r="D8" s="7">
        <v>6</v>
      </c>
      <c r="E8" s="7">
        <v>4</v>
      </c>
      <c r="F8" s="9">
        <f t="shared" ref="F8:F15" si="0">D8+E8</f>
        <v>10</v>
      </c>
      <c r="G8" s="10">
        <v>4</v>
      </c>
      <c r="H8" s="11"/>
      <c r="I8" s="7"/>
      <c r="J8" s="44">
        <v>2</v>
      </c>
      <c r="K8" s="45"/>
      <c r="L8" s="46"/>
      <c r="M8" s="46"/>
      <c r="N8" s="46"/>
      <c r="O8" s="35"/>
      <c r="P8" s="47"/>
      <c r="Q8" s="39"/>
      <c r="R8" s="51">
        <f>SUM(H8:Q8)</f>
        <v>2</v>
      </c>
    </row>
    <row r="9" spans="1:18" ht="33.75">
      <c r="A9" s="363"/>
      <c r="B9" s="7">
        <v>5</v>
      </c>
      <c r="C9" s="21" t="s">
        <v>250</v>
      </c>
      <c r="D9" s="15">
        <v>7</v>
      </c>
      <c r="E9" s="15">
        <v>13</v>
      </c>
      <c r="F9" s="9">
        <f t="shared" si="0"/>
        <v>20</v>
      </c>
      <c r="G9" s="45">
        <v>4</v>
      </c>
      <c r="H9" s="11"/>
      <c r="I9" s="7"/>
      <c r="J9" s="44">
        <v>4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54" t="s">
        <v>67</v>
      </c>
      <c r="B10" s="7">
        <v>5</v>
      </c>
      <c r="C10" s="22" t="s">
        <v>68</v>
      </c>
      <c r="D10" s="7">
        <v>6</v>
      </c>
      <c r="E10" s="7">
        <v>13</v>
      </c>
      <c r="F10" s="9">
        <f t="shared" si="0"/>
        <v>19</v>
      </c>
      <c r="G10" s="10">
        <v>5</v>
      </c>
      <c r="H10" s="11"/>
      <c r="I10" s="7"/>
      <c r="J10" s="44">
        <v>4</v>
      </c>
      <c r="K10" s="10"/>
      <c r="L10" s="40"/>
      <c r="M10" s="40"/>
      <c r="N10" s="40"/>
      <c r="O10" s="40"/>
      <c r="P10" s="48"/>
      <c r="Q10" s="48"/>
      <c r="R10" s="51">
        <f>SUM(H10:Q10)</f>
        <v>4</v>
      </c>
    </row>
    <row r="11" spans="1:18" ht="15.75">
      <c r="A11" s="6" t="s">
        <v>72</v>
      </c>
      <c r="B11" s="7">
        <v>5</v>
      </c>
      <c r="C11" s="8" t="s">
        <v>73</v>
      </c>
      <c r="D11" s="7">
        <v>6</v>
      </c>
      <c r="E11" s="7">
        <v>15</v>
      </c>
      <c r="F11" s="9">
        <f t="shared" si="0"/>
        <v>21</v>
      </c>
      <c r="G11" s="10">
        <v>5</v>
      </c>
      <c r="H11" s="11"/>
      <c r="I11" s="7"/>
      <c r="J11" s="44">
        <v>4</v>
      </c>
      <c r="K11" s="10"/>
      <c r="L11" s="40"/>
      <c r="M11" s="40"/>
      <c r="N11" s="40"/>
      <c r="O11" s="40"/>
      <c r="P11" s="48"/>
      <c r="Q11" s="48"/>
      <c r="R11" s="51">
        <f>SUM(H11:Q11)</f>
        <v>4</v>
      </c>
    </row>
    <row r="12" spans="1:18" ht="22.5">
      <c r="A12" s="55" t="s">
        <v>76</v>
      </c>
      <c r="B12" s="7">
        <v>5</v>
      </c>
      <c r="C12" s="8" t="s">
        <v>77</v>
      </c>
      <c r="D12" s="7">
        <v>13</v>
      </c>
      <c r="E12" s="7">
        <v>6</v>
      </c>
      <c r="F12" s="9">
        <f t="shared" si="0"/>
        <v>19</v>
      </c>
      <c r="G12" s="10">
        <v>5</v>
      </c>
      <c r="H12" s="11"/>
      <c r="I12" s="7">
        <v>1</v>
      </c>
      <c r="J12" s="44">
        <v>4</v>
      </c>
      <c r="K12" s="10"/>
      <c r="L12" s="40"/>
      <c r="M12" s="40"/>
      <c r="N12" s="40"/>
      <c r="O12" s="40"/>
      <c r="P12" s="48"/>
      <c r="Q12" s="48"/>
      <c r="R12" s="51">
        <f t="shared" ref="R12:R21" si="1">SUM(H12:Q12)</f>
        <v>5</v>
      </c>
    </row>
    <row r="13" spans="1:18" ht="57" customHeight="1">
      <c r="A13" s="56" t="s">
        <v>257</v>
      </c>
      <c r="B13" s="7">
        <v>5</v>
      </c>
      <c r="C13" s="21" t="s">
        <v>83</v>
      </c>
      <c r="D13" s="7">
        <v>11</v>
      </c>
      <c r="E13" s="7">
        <v>9</v>
      </c>
      <c r="F13" s="9">
        <f t="shared" si="0"/>
        <v>20</v>
      </c>
      <c r="G13" s="10">
        <v>6</v>
      </c>
      <c r="H13" s="11"/>
      <c r="I13" s="7">
        <v>1</v>
      </c>
      <c r="J13" s="44">
        <v>4</v>
      </c>
      <c r="K13" s="10"/>
      <c r="L13" s="40"/>
      <c r="M13" s="40"/>
      <c r="N13" s="40"/>
      <c r="O13" s="40"/>
      <c r="P13" s="48"/>
      <c r="Q13" s="48"/>
      <c r="R13" s="51">
        <f t="shared" si="1"/>
        <v>5</v>
      </c>
    </row>
    <row r="14" spans="1:18" ht="42" customHeight="1">
      <c r="A14" s="57" t="s">
        <v>88</v>
      </c>
      <c r="B14" s="58">
        <v>5</v>
      </c>
      <c r="C14" s="59" t="s">
        <v>89</v>
      </c>
      <c r="D14" s="15">
        <v>2</v>
      </c>
      <c r="E14" s="15">
        <v>1</v>
      </c>
      <c r="F14" s="9">
        <f t="shared" si="0"/>
        <v>3</v>
      </c>
      <c r="G14" s="10">
        <v>7</v>
      </c>
      <c r="H14" s="11">
        <v>2</v>
      </c>
      <c r="I14" s="7">
        <v>1</v>
      </c>
      <c r="J14" s="44">
        <v>1</v>
      </c>
      <c r="K14" s="10"/>
      <c r="L14" s="40"/>
      <c r="M14" s="40"/>
      <c r="N14" s="40"/>
      <c r="O14" s="40"/>
      <c r="P14" s="48"/>
      <c r="Q14" s="48"/>
      <c r="R14" s="51">
        <f t="shared" si="1"/>
        <v>4</v>
      </c>
    </row>
    <row r="15" spans="1:18" ht="45.75">
      <c r="A15" s="60" t="s">
        <v>97</v>
      </c>
      <c r="B15" s="7">
        <v>5</v>
      </c>
      <c r="C15" s="21" t="s">
        <v>95</v>
      </c>
      <c r="D15" s="15">
        <v>2</v>
      </c>
      <c r="E15" s="15">
        <v>1</v>
      </c>
      <c r="F15" s="9">
        <f t="shared" si="0"/>
        <v>3</v>
      </c>
      <c r="G15" s="10">
        <v>7</v>
      </c>
      <c r="H15" s="11">
        <v>2</v>
      </c>
      <c r="I15" s="15"/>
      <c r="J15" s="44">
        <v>2</v>
      </c>
      <c r="K15" s="15"/>
      <c r="L15" s="15"/>
      <c r="M15" s="49"/>
      <c r="N15" s="40"/>
      <c r="O15" s="40"/>
      <c r="P15" s="48"/>
      <c r="Q15" s="48"/>
      <c r="R15" s="51">
        <f t="shared" si="1"/>
        <v>4</v>
      </c>
    </row>
    <row r="16" spans="1:18" ht="22.5">
      <c r="A16" s="61" t="s">
        <v>258</v>
      </c>
      <c r="B16" s="62">
        <v>5</v>
      </c>
      <c r="C16" s="18" t="s">
        <v>121</v>
      </c>
      <c r="D16" s="17"/>
      <c r="E16" s="17"/>
      <c r="F16" s="19"/>
      <c r="G16" s="15"/>
      <c r="H16" s="15"/>
      <c r="I16" s="17"/>
      <c r="J16" s="15"/>
      <c r="K16" s="49"/>
      <c r="L16" s="15"/>
      <c r="N16" s="40"/>
      <c r="O16" s="40"/>
      <c r="P16" s="48"/>
      <c r="Q16" s="48">
        <v>4</v>
      </c>
      <c r="R16" s="51">
        <f t="shared" si="1"/>
        <v>4</v>
      </c>
    </row>
    <row r="17" spans="1:18" ht="23.25">
      <c r="A17" s="63" t="s">
        <v>110</v>
      </c>
      <c r="B17" s="64">
        <v>5</v>
      </c>
      <c r="C17" s="18" t="s">
        <v>111</v>
      </c>
      <c r="D17" s="65"/>
      <c r="E17" s="65">
        <v>3</v>
      </c>
      <c r="F17" s="65">
        <v>3</v>
      </c>
      <c r="G17" s="65">
        <v>5</v>
      </c>
      <c r="H17" s="15">
        <v>0.5</v>
      </c>
      <c r="I17" s="17"/>
      <c r="J17" s="15">
        <v>0.5</v>
      </c>
      <c r="K17" s="15">
        <v>0.5</v>
      </c>
      <c r="L17" s="66"/>
      <c r="M17" s="40"/>
      <c r="N17" s="40"/>
      <c r="O17" s="40"/>
      <c r="P17" s="48"/>
      <c r="Q17" s="48"/>
      <c r="R17" s="51">
        <f t="shared" si="1"/>
        <v>1.5</v>
      </c>
    </row>
    <row r="18" spans="1:18" ht="22.5">
      <c r="A18" s="25" t="s">
        <v>123</v>
      </c>
      <c r="B18" s="53">
        <v>5</v>
      </c>
      <c r="C18" s="18" t="s">
        <v>124</v>
      </c>
      <c r="D18" s="17"/>
      <c r="E18" s="17">
        <v>14</v>
      </c>
      <c r="F18" s="19">
        <v>14</v>
      </c>
      <c r="G18" s="15">
        <v>7</v>
      </c>
      <c r="H18" s="15">
        <v>0.75</v>
      </c>
      <c r="I18" s="17">
        <v>0.25</v>
      </c>
      <c r="J18" s="15">
        <v>0.5</v>
      </c>
      <c r="K18" s="15">
        <v>0.5</v>
      </c>
      <c r="L18" s="49"/>
      <c r="M18" s="40"/>
      <c r="N18" s="40"/>
      <c r="O18" s="40"/>
      <c r="P18" s="48"/>
      <c r="Q18" s="48"/>
      <c r="R18" s="51">
        <f t="shared" si="1"/>
        <v>2</v>
      </c>
    </row>
    <row r="19" spans="1:18" ht="22.5">
      <c r="A19" s="20" t="s">
        <v>259</v>
      </c>
      <c r="B19" s="7"/>
      <c r="C19" s="21" t="s">
        <v>129</v>
      </c>
      <c r="D19" s="17"/>
      <c r="E19" s="17">
        <v>12</v>
      </c>
      <c r="F19" s="19">
        <f>SUM(D19:E19)</f>
        <v>12</v>
      </c>
      <c r="G19" s="15">
        <v>9</v>
      </c>
      <c r="H19" s="15">
        <v>0.5</v>
      </c>
      <c r="I19" s="17">
        <v>0.25</v>
      </c>
      <c r="J19" s="15">
        <v>0.5</v>
      </c>
      <c r="K19" s="15">
        <v>0.5</v>
      </c>
      <c r="L19" s="49"/>
      <c r="M19" s="40"/>
      <c r="N19" s="40"/>
      <c r="O19" s="40"/>
      <c r="P19" s="48"/>
      <c r="Q19" s="48"/>
      <c r="R19" s="51">
        <f t="shared" si="1"/>
        <v>1.75</v>
      </c>
    </row>
    <row r="20" spans="1:18" ht="22.5" customHeight="1">
      <c r="A20" s="61" t="s">
        <v>122</v>
      </c>
      <c r="B20" s="62">
        <v>5</v>
      </c>
      <c r="C20" s="18" t="s">
        <v>121</v>
      </c>
      <c r="D20" s="17"/>
      <c r="E20" s="17">
        <v>14</v>
      </c>
      <c r="F20" s="19">
        <f>E20+D20</f>
        <v>14</v>
      </c>
      <c r="G20" s="15">
        <v>7</v>
      </c>
      <c r="H20" s="15"/>
      <c r="I20" s="17"/>
      <c r="J20" s="15"/>
      <c r="K20" s="15"/>
      <c r="L20" s="49">
        <v>2</v>
      </c>
      <c r="M20" s="40"/>
      <c r="N20" s="40"/>
      <c r="O20" s="40"/>
      <c r="P20" s="48"/>
      <c r="Q20" s="48"/>
      <c r="R20" s="51">
        <f t="shared" si="1"/>
        <v>2</v>
      </c>
    </row>
    <row r="21" spans="1:18" ht="15.75">
      <c r="A21" s="32" t="s">
        <v>243</v>
      </c>
      <c r="B21" s="33"/>
      <c r="C21" s="32" t="s">
        <v>244</v>
      </c>
      <c r="D21" s="34">
        <v>1</v>
      </c>
      <c r="E21" s="33"/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50">
        <v>1.25</v>
      </c>
      <c r="Q21" s="50"/>
      <c r="R21" s="51">
        <f t="shared" si="1"/>
        <v>1.25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>
        <v>4</v>
      </c>
      <c r="N22" s="39"/>
      <c r="O22" s="39"/>
      <c r="P22" s="39"/>
      <c r="Q22" s="39"/>
      <c r="R22" s="51">
        <v>4</v>
      </c>
    </row>
    <row r="23" spans="1:18" ht="15.75">
      <c r="A23" s="37"/>
      <c r="B23" s="37"/>
      <c r="C23" s="37"/>
      <c r="D23" s="40"/>
      <c r="E23" s="40"/>
      <c r="F23" s="40"/>
      <c r="G23" s="40"/>
      <c r="H23" s="41">
        <f t="shared" ref="H23:Q23" si="2">SUM(H8:H22)</f>
        <v>5.75</v>
      </c>
      <c r="I23" s="41">
        <f t="shared" si="2"/>
        <v>3.5</v>
      </c>
      <c r="J23" s="41">
        <f t="shared" si="2"/>
        <v>26.5</v>
      </c>
      <c r="K23" s="41">
        <f t="shared" si="2"/>
        <v>1.5</v>
      </c>
      <c r="L23" s="41">
        <f t="shared" si="2"/>
        <v>2</v>
      </c>
      <c r="M23" s="41">
        <f t="shared" si="2"/>
        <v>4</v>
      </c>
      <c r="N23" s="41">
        <f t="shared" si="2"/>
        <v>0</v>
      </c>
      <c r="O23" s="41">
        <f t="shared" si="2"/>
        <v>0</v>
      </c>
      <c r="P23" s="41">
        <f t="shared" si="2"/>
        <v>1.25</v>
      </c>
      <c r="Q23" s="41">
        <f t="shared" si="2"/>
        <v>4</v>
      </c>
      <c r="R23" s="51">
        <f>SUM(H23:Q23)</f>
        <v>48.5</v>
      </c>
    </row>
    <row r="28" spans="1:18" ht="15.75">
      <c r="B28" s="499" t="s">
        <v>233</v>
      </c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</row>
  </sheetData>
  <mergeCells count="21">
    <mergeCell ref="A2:C2"/>
    <mergeCell ref="L5:R5"/>
    <mergeCell ref="N6:O6"/>
    <mergeCell ref="B28:R28"/>
    <mergeCell ref="A5:A7"/>
    <mergeCell ref="A8:A9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  <mergeCell ref="M6:M7"/>
    <mergeCell ref="P6:P7"/>
    <mergeCell ref="Q6:Q7"/>
    <mergeCell ref="R6:R7"/>
  </mergeCells>
  <pageMargins left="0.7" right="0.7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view="pageBreakPreview" zoomScaleNormal="100" workbookViewId="0">
      <selection activeCell="O13" sqref="O13"/>
    </sheetView>
  </sheetViews>
  <sheetFormatPr defaultColWidth="9" defaultRowHeight="15"/>
  <cols>
    <col min="1" max="1" width="16.140625" customWidth="1"/>
    <col min="2" max="2" width="5" customWidth="1"/>
  </cols>
  <sheetData>
    <row r="2" spans="1:18">
      <c r="A2" s="495" t="s">
        <v>26</v>
      </c>
      <c r="B2" s="495"/>
      <c r="C2" s="495"/>
      <c r="D2" s="1"/>
      <c r="E2" s="2" t="s">
        <v>202</v>
      </c>
      <c r="F2" s="2"/>
      <c r="G2" s="1"/>
      <c r="H2" s="1" t="s">
        <v>260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2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63.75" customHeight="1">
      <c r="A8" s="52" t="s">
        <v>90</v>
      </c>
      <c r="B8" s="7">
        <v>5</v>
      </c>
      <c r="C8" s="21" t="s">
        <v>87</v>
      </c>
      <c r="D8" s="7">
        <v>3</v>
      </c>
      <c r="E8" s="7">
        <v>9</v>
      </c>
      <c r="F8" s="9">
        <f>D8+E8</f>
        <v>12</v>
      </c>
      <c r="G8" s="10">
        <v>7</v>
      </c>
      <c r="H8" s="11">
        <v>2</v>
      </c>
      <c r="I8" s="7">
        <v>1</v>
      </c>
      <c r="J8" s="44">
        <v>1</v>
      </c>
      <c r="K8" s="45"/>
      <c r="L8" s="46"/>
      <c r="M8" s="46"/>
      <c r="N8" s="46"/>
      <c r="O8" s="35"/>
      <c r="P8" s="47"/>
      <c r="Q8" s="39"/>
      <c r="R8" s="51">
        <f t="shared" ref="R8:R13" si="0">SUM(H8:Q8)</f>
        <v>4</v>
      </c>
    </row>
    <row r="9" spans="1:18" ht="22.5">
      <c r="A9" s="25" t="s">
        <v>127</v>
      </c>
      <c r="B9" s="53">
        <v>5</v>
      </c>
      <c r="C9" s="18" t="s">
        <v>124</v>
      </c>
      <c r="D9" s="17"/>
      <c r="E9" s="17">
        <v>14</v>
      </c>
      <c r="F9" s="19">
        <v>14</v>
      </c>
      <c r="G9" s="15">
        <v>8</v>
      </c>
      <c r="H9" s="15">
        <v>0.75</v>
      </c>
      <c r="I9" s="17">
        <v>0.25</v>
      </c>
      <c r="J9" s="15">
        <v>0.5</v>
      </c>
      <c r="K9" s="15">
        <v>0.5</v>
      </c>
      <c r="L9" s="49">
        <v>2</v>
      </c>
      <c r="M9" s="40"/>
      <c r="N9" s="40"/>
      <c r="O9" s="40"/>
      <c r="P9" s="48"/>
      <c r="Q9" s="48"/>
      <c r="R9" s="51">
        <f t="shared" si="0"/>
        <v>4</v>
      </c>
    </row>
    <row r="10" spans="1:18" ht="33.75">
      <c r="A10" s="25" t="s">
        <v>90</v>
      </c>
      <c r="B10" s="53">
        <v>5</v>
      </c>
      <c r="C10" s="18" t="s">
        <v>124</v>
      </c>
      <c r="D10" s="17"/>
      <c r="E10" s="17">
        <v>14</v>
      </c>
      <c r="F10" s="19">
        <v>14</v>
      </c>
      <c r="G10" s="15">
        <v>8</v>
      </c>
      <c r="H10" s="15">
        <v>0.5</v>
      </c>
      <c r="I10" s="17">
        <v>0.5</v>
      </c>
      <c r="J10" s="15">
        <v>0.5</v>
      </c>
      <c r="K10" s="15">
        <v>0.5</v>
      </c>
      <c r="L10" s="49"/>
      <c r="M10" s="40"/>
      <c r="N10" s="40"/>
      <c r="O10" s="40"/>
      <c r="P10" s="48"/>
      <c r="Q10" s="48"/>
      <c r="R10" s="51">
        <f t="shared" si="0"/>
        <v>2</v>
      </c>
    </row>
    <row r="11" spans="1:18" ht="15.75">
      <c r="A11" s="32" t="s">
        <v>243</v>
      </c>
      <c r="B11" s="33"/>
      <c r="C11" s="32" t="s">
        <v>244</v>
      </c>
      <c r="D11" s="34"/>
      <c r="E11" s="33">
        <v>1</v>
      </c>
      <c r="F11" s="35"/>
      <c r="G11" s="33"/>
      <c r="H11" s="33"/>
      <c r="I11" s="33"/>
      <c r="J11" s="33"/>
      <c r="K11" s="33"/>
      <c r="L11" s="33"/>
      <c r="M11" s="33"/>
      <c r="N11" s="33"/>
      <c r="O11" s="33"/>
      <c r="P11" s="50">
        <v>1.25</v>
      </c>
      <c r="Q11" s="50"/>
      <c r="R11" s="51">
        <f t="shared" si="0"/>
        <v>1.25</v>
      </c>
    </row>
    <row r="12" spans="1:18" ht="26.25">
      <c r="A12" s="36" t="s">
        <v>214</v>
      </c>
      <c r="B12" s="37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>
        <v>1</v>
      </c>
      <c r="N12" s="39"/>
      <c r="O12" s="39"/>
      <c r="P12" s="39"/>
      <c r="Q12" s="39"/>
      <c r="R12" s="51">
        <f t="shared" si="0"/>
        <v>1</v>
      </c>
    </row>
    <row r="13" spans="1:18" ht="15.75">
      <c r="A13" s="37"/>
      <c r="B13" s="37"/>
      <c r="C13" s="37"/>
      <c r="D13" s="40"/>
      <c r="E13" s="40"/>
      <c r="F13" s="40"/>
      <c r="G13" s="40"/>
      <c r="H13" s="41">
        <f t="shared" ref="H13:Q13" si="1">SUM(H8:H12)</f>
        <v>3.25</v>
      </c>
      <c r="I13" s="41">
        <f t="shared" si="1"/>
        <v>1.75</v>
      </c>
      <c r="J13" s="41">
        <f t="shared" si="1"/>
        <v>2</v>
      </c>
      <c r="K13" s="41">
        <f t="shared" si="1"/>
        <v>1</v>
      </c>
      <c r="L13" s="41">
        <f t="shared" si="1"/>
        <v>2</v>
      </c>
      <c r="M13" s="41">
        <f t="shared" si="1"/>
        <v>1</v>
      </c>
      <c r="N13" s="41">
        <f t="shared" si="1"/>
        <v>0</v>
      </c>
      <c r="O13" s="41">
        <f t="shared" si="1"/>
        <v>0</v>
      </c>
      <c r="P13" s="41">
        <f t="shared" si="1"/>
        <v>1.25</v>
      </c>
      <c r="Q13" s="41">
        <f t="shared" si="1"/>
        <v>0</v>
      </c>
      <c r="R13" s="51">
        <f t="shared" si="0"/>
        <v>12.25</v>
      </c>
    </row>
    <row r="18" spans="1:17" ht="15.75">
      <c r="A18" s="499" t="s">
        <v>233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</row>
  </sheetData>
  <mergeCells count="20">
    <mergeCell ref="M6:M7"/>
    <mergeCell ref="P6:P7"/>
    <mergeCell ref="Q6:Q7"/>
    <mergeCell ref="R6:R7"/>
    <mergeCell ref="A2:C2"/>
    <mergeCell ref="L5:R5"/>
    <mergeCell ref="N6:O6"/>
    <mergeCell ref="A18:Q18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</mergeCells>
  <pageMargins left="0.7" right="0.7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BreakPreview" zoomScaleNormal="100" workbookViewId="0">
      <selection activeCell="K9" sqref="K9"/>
    </sheetView>
  </sheetViews>
  <sheetFormatPr defaultColWidth="9" defaultRowHeight="15"/>
  <cols>
    <col min="1" max="1" width="16.85546875" customWidth="1"/>
    <col min="2" max="2" width="6.7109375" customWidth="1"/>
    <col min="3" max="3" width="13" customWidth="1"/>
    <col min="4" max="4" width="6.85546875" customWidth="1"/>
    <col min="5" max="5" width="5.5703125" customWidth="1"/>
    <col min="6" max="6" width="5" customWidth="1"/>
    <col min="7" max="7" width="6.85546875" customWidth="1"/>
    <col min="8" max="8" width="7" customWidth="1"/>
    <col min="9" max="9" width="7.28515625" customWidth="1"/>
    <col min="10" max="10" width="7.42578125" customWidth="1"/>
    <col min="11" max="11" width="7.28515625" customWidth="1"/>
  </cols>
  <sheetData>
    <row r="1" spans="1:18">
      <c r="A1" s="495" t="s">
        <v>27</v>
      </c>
      <c r="B1" s="495"/>
      <c r="C1" s="495"/>
      <c r="D1" s="1"/>
      <c r="E1" s="2" t="s">
        <v>202</v>
      </c>
      <c r="F1" s="2"/>
      <c r="G1" s="1"/>
      <c r="H1" s="1" t="s">
        <v>261</v>
      </c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26" t="s">
        <v>31</v>
      </c>
      <c r="L4" s="517" t="s">
        <v>211</v>
      </c>
      <c r="M4" s="517"/>
      <c r="N4" s="517"/>
      <c r="O4" s="517"/>
      <c r="P4" s="517"/>
      <c r="Q4" s="517"/>
      <c r="R4" s="517"/>
    </row>
    <row r="5" spans="1:18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7"/>
      <c r="L5" s="524" t="s">
        <v>213</v>
      </c>
      <c r="M5" s="515" t="s">
        <v>214</v>
      </c>
      <c r="N5" s="518" t="s">
        <v>42</v>
      </c>
      <c r="O5" s="519"/>
      <c r="P5" s="513" t="s">
        <v>215</v>
      </c>
      <c r="Q5" s="515" t="s">
        <v>216</v>
      </c>
      <c r="R5" s="515" t="s">
        <v>218</v>
      </c>
    </row>
    <row r="6" spans="1:18" ht="51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359"/>
      <c r="L6" s="525"/>
      <c r="M6" s="516"/>
      <c r="N6" s="43" t="s">
        <v>219</v>
      </c>
      <c r="O6" s="43" t="s">
        <v>220</v>
      </c>
      <c r="P6" s="514"/>
      <c r="Q6" s="516"/>
      <c r="R6" s="516"/>
    </row>
    <row r="7" spans="1:18" ht="15.75">
      <c r="A7" s="6" t="s">
        <v>70</v>
      </c>
      <c r="B7" s="7">
        <v>5</v>
      </c>
      <c r="C7" s="8" t="s">
        <v>71</v>
      </c>
      <c r="D7" s="7">
        <v>6</v>
      </c>
      <c r="E7" s="7">
        <v>13</v>
      </c>
      <c r="F7" s="9">
        <f>D7+E7</f>
        <v>19</v>
      </c>
      <c r="G7" s="10">
        <v>5</v>
      </c>
      <c r="H7" s="11">
        <v>2</v>
      </c>
      <c r="I7" s="7"/>
      <c r="J7" s="44">
        <v>4</v>
      </c>
      <c r="K7" s="45"/>
      <c r="L7" s="46"/>
      <c r="M7" s="46"/>
      <c r="N7" s="46"/>
      <c r="O7" s="35"/>
      <c r="P7" s="47"/>
      <c r="Q7" s="39"/>
      <c r="R7" s="51">
        <f>SUM(H7:Q7)</f>
        <v>6</v>
      </c>
    </row>
    <row r="8" spans="1:18" ht="15.75">
      <c r="A8" s="6" t="s">
        <v>72</v>
      </c>
      <c r="B8" s="7">
        <v>5</v>
      </c>
      <c r="C8" s="8" t="s">
        <v>73</v>
      </c>
      <c r="D8" s="7">
        <v>6</v>
      </c>
      <c r="E8" s="7">
        <v>15</v>
      </c>
      <c r="F8" s="9">
        <f>D8+E8</f>
        <v>21</v>
      </c>
      <c r="G8" s="10">
        <v>5</v>
      </c>
      <c r="H8" s="11">
        <v>2</v>
      </c>
      <c r="I8" s="7"/>
      <c r="J8" s="44"/>
      <c r="K8" s="10"/>
      <c r="L8" s="46"/>
      <c r="M8" s="46"/>
      <c r="N8" s="46"/>
      <c r="O8" s="35"/>
      <c r="P8" s="39"/>
      <c r="Q8" s="39"/>
      <c r="R8" s="51">
        <f>SUM(H8:Q8)</f>
        <v>2</v>
      </c>
    </row>
    <row r="9" spans="1:18" ht="38.25" customHeight="1">
      <c r="A9" s="12" t="s">
        <v>78</v>
      </c>
      <c r="B9" s="7">
        <v>5</v>
      </c>
      <c r="C9" s="13" t="s">
        <v>262</v>
      </c>
      <c r="D9" s="7">
        <v>7</v>
      </c>
      <c r="E9" s="7">
        <v>6</v>
      </c>
      <c r="F9" s="9">
        <f>D9+E9</f>
        <v>13</v>
      </c>
      <c r="G9" s="10">
        <v>5</v>
      </c>
      <c r="H9" s="11">
        <v>2</v>
      </c>
      <c r="I9" s="7">
        <v>1</v>
      </c>
      <c r="J9" s="44">
        <v>2</v>
      </c>
      <c r="K9" s="10"/>
      <c r="L9" s="40"/>
      <c r="M9" s="40"/>
      <c r="N9" s="40"/>
      <c r="O9" s="40"/>
      <c r="P9" s="48"/>
      <c r="Q9" s="48"/>
      <c r="R9" s="51">
        <f>SUM(H9:Q9)</f>
        <v>5</v>
      </c>
    </row>
    <row r="10" spans="1:18" ht="24.75" customHeight="1">
      <c r="A10" s="14" t="s">
        <v>105</v>
      </c>
      <c r="B10" s="7">
        <v>5</v>
      </c>
      <c r="C10" s="15" t="s">
        <v>106</v>
      </c>
      <c r="D10" s="7">
        <v>11</v>
      </c>
      <c r="E10" s="7">
        <v>9</v>
      </c>
      <c r="F10" s="9">
        <f>D10+E10</f>
        <v>20</v>
      </c>
      <c r="G10" s="10">
        <v>7</v>
      </c>
      <c r="H10" s="11"/>
      <c r="I10" s="15"/>
      <c r="J10" s="44"/>
      <c r="K10" s="10"/>
      <c r="L10" s="40"/>
      <c r="M10" s="40"/>
      <c r="N10" s="40"/>
      <c r="O10" s="40">
        <v>5</v>
      </c>
      <c r="P10" s="48"/>
      <c r="Q10" s="48"/>
      <c r="R10" s="51">
        <f>SUM(H10:Q10)</f>
        <v>5</v>
      </c>
    </row>
    <row r="11" spans="1:18" ht="15.75">
      <c r="A11" s="16" t="s">
        <v>70</v>
      </c>
      <c r="B11" s="17">
        <v>5</v>
      </c>
      <c r="C11" s="18" t="s">
        <v>115</v>
      </c>
      <c r="D11" s="17"/>
      <c r="E11" s="17">
        <v>22</v>
      </c>
      <c r="F11" s="19">
        <v>22</v>
      </c>
      <c r="G11" s="15">
        <v>6</v>
      </c>
      <c r="H11" s="15">
        <v>0.5</v>
      </c>
      <c r="I11" s="15"/>
      <c r="J11" s="15">
        <v>1</v>
      </c>
      <c r="K11" s="15">
        <v>0.5</v>
      </c>
      <c r="L11" s="49"/>
      <c r="M11" s="40"/>
      <c r="N11" s="40"/>
      <c r="O11" s="40"/>
      <c r="P11" s="48"/>
      <c r="Q11" s="48"/>
      <c r="R11" s="51">
        <f t="shared" ref="R11:R17" si="0">SUM(H11:Q11)</f>
        <v>2</v>
      </c>
    </row>
    <row r="12" spans="1:18" ht="22.5">
      <c r="A12" s="20" t="s">
        <v>92</v>
      </c>
      <c r="B12" s="7"/>
      <c r="C12" s="21" t="s">
        <v>129</v>
      </c>
      <c r="D12" s="17"/>
      <c r="E12" s="17">
        <v>12</v>
      </c>
      <c r="F12" s="19">
        <f>SUM(D12:E12)</f>
        <v>12</v>
      </c>
      <c r="G12" s="15">
        <v>9</v>
      </c>
      <c r="H12" s="15"/>
      <c r="I12" s="15"/>
      <c r="J12" s="15"/>
      <c r="K12" s="15"/>
      <c r="L12" s="49">
        <v>2</v>
      </c>
      <c r="M12" s="40"/>
      <c r="N12" s="40"/>
      <c r="O12" s="40"/>
      <c r="P12" s="48"/>
      <c r="Q12" s="48"/>
      <c r="R12" s="51">
        <f t="shared" si="0"/>
        <v>2</v>
      </c>
    </row>
    <row r="13" spans="1:18" ht="15.75">
      <c r="A13" s="22" t="s">
        <v>137</v>
      </c>
      <c r="B13" s="23">
        <v>5</v>
      </c>
      <c r="C13" s="8" t="s">
        <v>133</v>
      </c>
      <c r="D13" s="15">
        <v>4</v>
      </c>
      <c r="E13" s="15">
        <v>2</v>
      </c>
      <c r="F13" s="15">
        <v>7</v>
      </c>
      <c r="G13" s="15">
        <v>2</v>
      </c>
      <c r="H13" s="24">
        <v>2</v>
      </c>
      <c r="I13" s="24">
        <v>1</v>
      </c>
      <c r="J13" s="15"/>
      <c r="K13" s="15"/>
      <c r="L13" s="49"/>
      <c r="M13" s="40"/>
      <c r="N13" s="40"/>
      <c r="O13" s="40"/>
      <c r="P13" s="48"/>
      <c r="Q13" s="48"/>
      <c r="R13" s="51">
        <f t="shared" si="0"/>
        <v>3</v>
      </c>
    </row>
    <row r="14" spans="1:18" ht="33.75">
      <c r="A14" s="25" t="s">
        <v>141</v>
      </c>
      <c r="B14" s="26">
        <v>5</v>
      </c>
      <c r="C14" s="27" t="s">
        <v>142</v>
      </c>
      <c r="D14" s="28">
        <v>2</v>
      </c>
      <c r="E14" s="28">
        <v>3</v>
      </c>
      <c r="F14" s="29">
        <f>D14+E14</f>
        <v>5</v>
      </c>
      <c r="G14" s="30">
        <v>3</v>
      </c>
      <c r="H14" s="31">
        <v>2</v>
      </c>
      <c r="I14" s="28">
        <v>1</v>
      </c>
      <c r="J14" s="15"/>
      <c r="K14" s="15"/>
      <c r="L14" s="49"/>
      <c r="M14" s="40"/>
      <c r="N14" s="40"/>
      <c r="O14" s="40"/>
      <c r="P14" s="48"/>
      <c r="Q14" s="48"/>
      <c r="R14" s="51">
        <f t="shared" si="0"/>
        <v>3</v>
      </c>
    </row>
    <row r="15" spans="1:18" ht="15.75">
      <c r="A15" s="32" t="s">
        <v>243</v>
      </c>
      <c r="B15" s="33"/>
      <c r="C15" s="32" t="s">
        <v>244</v>
      </c>
      <c r="D15" s="34"/>
      <c r="E15" s="33">
        <v>2</v>
      </c>
      <c r="F15" s="35"/>
      <c r="G15" s="33"/>
      <c r="H15" s="33"/>
      <c r="I15" s="33"/>
      <c r="J15" s="33"/>
      <c r="K15" s="33"/>
      <c r="L15" s="33"/>
      <c r="M15" s="33"/>
      <c r="N15" s="33"/>
      <c r="O15" s="33"/>
      <c r="P15" s="50">
        <v>2.5</v>
      </c>
      <c r="Q15" s="50"/>
      <c r="R15" s="51">
        <f t="shared" si="0"/>
        <v>2.5</v>
      </c>
    </row>
    <row r="16" spans="1:18" ht="26.25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>
        <v>3</v>
      </c>
      <c r="N16" s="39"/>
      <c r="O16" s="39"/>
      <c r="P16" s="39"/>
      <c r="Q16" s="39"/>
      <c r="R16" s="51">
        <f t="shared" si="0"/>
        <v>3</v>
      </c>
    </row>
    <row r="17" spans="1:18" ht="15.75">
      <c r="A17" s="37"/>
      <c r="B17" s="37"/>
      <c r="C17" s="37"/>
      <c r="D17" s="40"/>
      <c r="E17" s="40"/>
      <c r="F17" s="40"/>
      <c r="G17" s="40"/>
      <c r="H17" s="41">
        <f t="shared" ref="H17:Q17" si="1">SUM(H7:H16)</f>
        <v>10.5</v>
      </c>
      <c r="I17" s="41">
        <f t="shared" si="1"/>
        <v>3</v>
      </c>
      <c r="J17" s="41">
        <f t="shared" si="1"/>
        <v>7</v>
      </c>
      <c r="K17" s="41">
        <f t="shared" si="1"/>
        <v>0.5</v>
      </c>
      <c r="L17" s="41">
        <f t="shared" si="1"/>
        <v>2</v>
      </c>
      <c r="M17" s="41">
        <f t="shared" si="1"/>
        <v>3</v>
      </c>
      <c r="N17" s="41">
        <f t="shared" si="1"/>
        <v>0</v>
      </c>
      <c r="O17" s="41">
        <f t="shared" si="1"/>
        <v>5</v>
      </c>
      <c r="P17" s="41">
        <f t="shared" si="1"/>
        <v>2.5</v>
      </c>
      <c r="Q17" s="41">
        <f t="shared" si="1"/>
        <v>0</v>
      </c>
      <c r="R17" s="51">
        <f t="shared" si="0"/>
        <v>33.5</v>
      </c>
    </row>
    <row r="22" spans="1:18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</row>
  </sheetData>
  <mergeCells count="20">
    <mergeCell ref="M5:M6"/>
    <mergeCell ref="P5:P6"/>
    <mergeCell ref="Q5:Q6"/>
    <mergeCell ref="R5:R6"/>
    <mergeCell ref="A1:C1"/>
    <mergeCell ref="L4:R4"/>
    <mergeCell ref="N5:O5"/>
    <mergeCell ref="A22:Q22"/>
    <mergeCell ref="A4:A6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4:K6"/>
    <mergeCell ref="L5:L6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1"/>
  <sheetViews>
    <sheetView tabSelected="1" view="pageBreakPreview" zoomScale="70" zoomScaleNormal="70" zoomScaleSheetLayoutView="70" workbookViewId="0">
      <selection activeCell="Z17" sqref="Z17"/>
    </sheetView>
  </sheetViews>
  <sheetFormatPr defaultColWidth="9" defaultRowHeight="15"/>
  <cols>
    <col min="1" max="1" width="20.85546875" customWidth="1"/>
    <col min="2" max="2" width="12" customWidth="1"/>
    <col min="3" max="3" width="10.7109375" customWidth="1"/>
    <col min="5" max="5" width="10.7109375" bestFit="1" customWidth="1"/>
    <col min="8" max="8" width="10.7109375" bestFit="1" customWidth="1"/>
    <col min="11" max="11" width="8.42578125" customWidth="1"/>
    <col min="12" max="12" width="7.7109375" customWidth="1"/>
    <col min="17" max="18" width="8.42578125" customWidth="1"/>
    <col min="19" max="19" width="8" customWidth="1"/>
    <col min="20" max="20" width="8.140625" customWidth="1"/>
    <col min="25" max="25" width="10.5703125" bestFit="1" customWidth="1"/>
    <col min="26" max="26" width="9.7109375" bestFit="1" customWidth="1"/>
  </cols>
  <sheetData>
    <row r="2" spans="1:26" ht="18.75">
      <c r="A2" s="150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9" t="s">
        <v>153</v>
      </c>
      <c r="V2" s="309"/>
      <c r="W2" s="309"/>
      <c r="X2" s="309"/>
      <c r="Y2" s="309"/>
      <c r="Z2" s="309"/>
    </row>
    <row r="3" spans="1:26" ht="18.75">
      <c r="A3" s="150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10"/>
      <c r="V3" s="310"/>
      <c r="W3" s="310" t="s">
        <v>154</v>
      </c>
      <c r="X3" s="310"/>
      <c r="Y3" s="310"/>
      <c r="Z3" s="310"/>
    </row>
    <row r="4" spans="1:26" ht="18.75">
      <c r="A4" s="150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10" t="s">
        <v>155</v>
      </c>
      <c r="V4" s="310"/>
      <c r="W4" s="310"/>
      <c r="X4" s="310"/>
      <c r="Y4" s="310"/>
      <c r="Z4" s="310"/>
    </row>
    <row r="5" spans="1:26" ht="18.75">
      <c r="A5" s="150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10"/>
      <c r="V5" s="310"/>
      <c r="W5" s="310"/>
      <c r="X5" s="310"/>
      <c r="Y5" s="310"/>
      <c r="Z5" s="310"/>
    </row>
    <row r="6" spans="1:26" ht="18.75">
      <c r="A6" s="150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10"/>
      <c r="V6" s="310"/>
      <c r="W6" s="310"/>
      <c r="X6" s="310"/>
      <c r="Y6" s="310"/>
      <c r="Z6" s="310"/>
    </row>
    <row r="7" spans="1:26" ht="18.75">
      <c r="A7" s="151"/>
      <c r="B7" s="310"/>
      <c r="C7" s="439" t="s">
        <v>156</v>
      </c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</row>
    <row r="8" spans="1:26" ht="18.75">
      <c r="A8" s="151"/>
      <c r="B8" s="439" t="s">
        <v>303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</row>
    <row r="9" spans="1:26" ht="18.75">
      <c r="A9" s="151"/>
      <c r="B9" s="439" t="s">
        <v>157</v>
      </c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</row>
    <row r="10" spans="1:26" ht="18.75" customHeight="1">
      <c r="A10" s="415" t="s">
        <v>158</v>
      </c>
      <c r="B10" s="418" t="s">
        <v>159</v>
      </c>
      <c r="C10" s="442" t="s">
        <v>160</v>
      </c>
      <c r="D10" s="436"/>
      <c r="E10" s="437"/>
      <c r="F10" s="415" t="s">
        <v>161</v>
      </c>
      <c r="G10" s="423" t="s">
        <v>162</v>
      </c>
      <c r="H10" s="440" t="s">
        <v>15</v>
      </c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</row>
    <row r="11" spans="1:26" ht="41.25" customHeight="1">
      <c r="A11" s="416"/>
      <c r="B11" s="419"/>
      <c r="C11" s="443"/>
      <c r="D11" s="444"/>
      <c r="E11" s="445"/>
      <c r="F11" s="421"/>
      <c r="G11" s="424"/>
      <c r="H11" s="430" t="s">
        <v>295</v>
      </c>
      <c r="I11" s="431"/>
      <c r="J11" s="432"/>
      <c r="K11" s="433" t="s">
        <v>30</v>
      </c>
      <c r="L11" s="433" t="s">
        <v>302</v>
      </c>
      <c r="M11" s="435" t="s">
        <v>32</v>
      </c>
      <c r="N11" s="436"/>
      <c r="O11" s="436"/>
      <c r="P11" s="436"/>
      <c r="Q11" s="436"/>
      <c r="R11" s="436"/>
      <c r="S11" s="437"/>
      <c r="T11" s="428" t="s">
        <v>33</v>
      </c>
      <c r="U11" s="428" t="s">
        <v>34</v>
      </c>
      <c r="V11" s="428" t="s">
        <v>35</v>
      </c>
      <c r="W11" s="428" t="s">
        <v>299</v>
      </c>
      <c r="X11" s="428" t="s">
        <v>300</v>
      </c>
      <c r="Y11" s="428" t="s">
        <v>36</v>
      </c>
      <c r="Z11" s="428" t="s">
        <v>301</v>
      </c>
    </row>
    <row r="12" spans="1:26" ht="95.25" customHeight="1">
      <c r="A12" s="417"/>
      <c r="B12" s="420"/>
      <c r="C12" s="276" t="s">
        <v>187</v>
      </c>
      <c r="D12" s="277" t="s">
        <v>188</v>
      </c>
      <c r="E12" s="277" t="s">
        <v>189</v>
      </c>
      <c r="F12" s="422"/>
      <c r="G12" s="425"/>
      <c r="H12" s="315" t="s">
        <v>165</v>
      </c>
      <c r="I12" s="316" t="s">
        <v>42</v>
      </c>
      <c r="J12" s="314" t="s">
        <v>43</v>
      </c>
      <c r="K12" s="434"/>
      <c r="L12" s="434"/>
      <c r="M12" s="317" t="s">
        <v>44</v>
      </c>
      <c r="N12" s="317" t="s">
        <v>45</v>
      </c>
      <c r="O12" s="321" t="s">
        <v>296</v>
      </c>
      <c r="P12" s="317" t="s">
        <v>297</v>
      </c>
      <c r="Q12" s="321" t="s">
        <v>298</v>
      </c>
      <c r="R12" s="321" t="s">
        <v>42</v>
      </c>
      <c r="S12" s="322" t="s">
        <v>47</v>
      </c>
      <c r="T12" s="438"/>
      <c r="U12" s="438"/>
      <c r="V12" s="438"/>
      <c r="W12" s="438"/>
      <c r="X12" s="438"/>
      <c r="Y12" s="438"/>
      <c r="Z12" s="428"/>
    </row>
    <row r="13" spans="1:26" ht="18.75">
      <c r="A13" s="426" t="s">
        <v>190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</row>
    <row r="14" spans="1:26" ht="37.5">
      <c r="A14" s="278" t="s">
        <v>270</v>
      </c>
      <c r="B14" s="279" t="s">
        <v>195</v>
      </c>
      <c r="C14" s="281">
        <v>1</v>
      </c>
      <c r="D14" s="281">
        <v>0.5</v>
      </c>
      <c r="E14" s="281"/>
      <c r="F14" s="281">
        <f>C14+D14+E14</f>
        <v>1.5</v>
      </c>
      <c r="G14" s="282"/>
      <c r="H14" s="296">
        <v>17</v>
      </c>
      <c r="I14" s="296">
        <v>20.5</v>
      </c>
      <c r="J14" s="296">
        <v>0</v>
      </c>
      <c r="K14" s="296">
        <v>3</v>
      </c>
      <c r="L14" s="296">
        <v>9</v>
      </c>
      <c r="M14" s="296">
        <v>2</v>
      </c>
      <c r="N14" s="296">
        <v>0</v>
      </c>
      <c r="O14" s="296">
        <v>10</v>
      </c>
      <c r="P14" s="296">
        <v>0</v>
      </c>
      <c r="Q14" s="296">
        <v>0</v>
      </c>
      <c r="R14" s="296">
        <v>0</v>
      </c>
      <c r="S14" s="296">
        <v>1</v>
      </c>
      <c r="T14" s="296">
        <v>0</v>
      </c>
      <c r="U14" s="296">
        <v>0</v>
      </c>
      <c r="V14" s="296">
        <v>3</v>
      </c>
      <c r="W14" s="323">
        <f t="shared" ref="W14:W19" si="0">SUM(K14:U14)</f>
        <v>25</v>
      </c>
      <c r="X14" s="323">
        <f t="shared" ref="X14:X19" si="1">SUM(H14:J14)</f>
        <v>37.5</v>
      </c>
      <c r="Y14" s="323">
        <f t="shared" ref="Y14:Y19" si="2">SUM(H14:U14)</f>
        <v>62.5</v>
      </c>
      <c r="Z14" s="294">
        <v>10</v>
      </c>
    </row>
    <row r="15" spans="1:26" ht="41.25" customHeight="1">
      <c r="A15" s="283" t="s">
        <v>271</v>
      </c>
      <c r="B15" s="284" t="s">
        <v>277</v>
      </c>
      <c r="C15" s="281">
        <v>1</v>
      </c>
      <c r="D15" s="281">
        <v>0.5</v>
      </c>
      <c r="E15" s="281"/>
      <c r="F15" s="281">
        <f t="shared" ref="F15:F20" si="3">C15+D15+E15</f>
        <v>1.5</v>
      </c>
      <c r="G15" s="282"/>
      <c r="H15" s="296">
        <v>19</v>
      </c>
      <c r="I15" s="296">
        <v>10</v>
      </c>
      <c r="J15" s="296">
        <v>0</v>
      </c>
      <c r="K15" s="296">
        <v>8</v>
      </c>
      <c r="L15" s="296">
        <v>2</v>
      </c>
      <c r="M15" s="296">
        <v>3</v>
      </c>
      <c r="N15" s="296">
        <v>0</v>
      </c>
      <c r="O15" s="296">
        <v>18</v>
      </c>
      <c r="P15" s="296">
        <v>0</v>
      </c>
      <c r="Q15" s="296">
        <v>0</v>
      </c>
      <c r="R15" s="296">
        <v>0</v>
      </c>
      <c r="S15" s="296">
        <v>0</v>
      </c>
      <c r="T15" s="296">
        <v>0</v>
      </c>
      <c r="U15" s="296">
        <v>0</v>
      </c>
      <c r="V15" s="296">
        <v>0</v>
      </c>
      <c r="W15" s="323">
        <f t="shared" si="0"/>
        <v>31</v>
      </c>
      <c r="X15" s="323">
        <f t="shared" si="1"/>
        <v>29</v>
      </c>
      <c r="Y15" s="323">
        <f t="shared" si="2"/>
        <v>60</v>
      </c>
      <c r="Z15" s="294">
        <v>2</v>
      </c>
    </row>
    <row r="16" spans="1:26" ht="41.25" customHeight="1">
      <c r="A16" s="283" t="s">
        <v>274</v>
      </c>
      <c r="B16" s="284" t="s">
        <v>279</v>
      </c>
      <c r="C16" s="281">
        <v>1</v>
      </c>
      <c r="D16" s="281">
        <v>0.5</v>
      </c>
      <c r="E16" s="281"/>
      <c r="F16" s="281">
        <f t="shared" ref="F16" si="4">C16+D16+E16</f>
        <v>1.5</v>
      </c>
      <c r="G16" s="282"/>
      <c r="H16" s="296">
        <v>14.5</v>
      </c>
      <c r="I16" s="296">
        <v>13</v>
      </c>
      <c r="J16" s="296">
        <v>10</v>
      </c>
      <c r="K16" s="296">
        <v>13.75</v>
      </c>
      <c r="L16" s="296">
        <v>4</v>
      </c>
      <c r="M16" s="296">
        <v>3</v>
      </c>
      <c r="N16" s="296">
        <v>6.25</v>
      </c>
      <c r="O16" s="296">
        <v>0</v>
      </c>
      <c r="P16" s="296">
        <v>0</v>
      </c>
      <c r="Q16" s="296">
        <v>0</v>
      </c>
      <c r="R16" s="296">
        <v>0</v>
      </c>
      <c r="S16" s="296">
        <v>1</v>
      </c>
      <c r="T16" s="296">
        <v>0</v>
      </c>
      <c r="U16" s="296">
        <v>0</v>
      </c>
      <c r="V16" s="296">
        <v>0</v>
      </c>
      <c r="W16" s="323">
        <f t="shared" si="0"/>
        <v>28</v>
      </c>
      <c r="X16" s="323">
        <f t="shared" si="1"/>
        <v>37.5</v>
      </c>
      <c r="Y16" s="323">
        <f t="shared" si="2"/>
        <v>65.5</v>
      </c>
      <c r="Z16" s="294">
        <v>1.25</v>
      </c>
    </row>
    <row r="17" spans="1:28" ht="42" customHeight="1">
      <c r="A17" s="283" t="s">
        <v>273</v>
      </c>
      <c r="B17" s="284" t="s">
        <v>278</v>
      </c>
      <c r="C17" s="281">
        <v>1</v>
      </c>
      <c r="D17" s="281">
        <v>0.5</v>
      </c>
      <c r="E17" s="281"/>
      <c r="F17" s="281">
        <f t="shared" si="3"/>
        <v>1.5</v>
      </c>
      <c r="G17" s="282"/>
      <c r="H17" s="296">
        <v>18</v>
      </c>
      <c r="I17" s="296">
        <v>11.75</v>
      </c>
      <c r="J17" s="296">
        <v>8</v>
      </c>
      <c r="K17" s="296">
        <v>11.75</v>
      </c>
      <c r="L17" s="296">
        <v>3</v>
      </c>
      <c r="M17" s="296">
        <v>0</v>
      </c>
      <c r="N17" s="296">
        <v>6.25</v>
      </c>
      <c r="O17" s="296">
        <v>6</v>
      </c>
      <c r="P17" s="296">
        <v>0</v>
      </c>
      <c r="Q17" s="296">
        <v>0</v>
      </c>
      <c r="R17" s="296">
        <v>0</v>
      </c>
      <c r="S17" s="296">
        <v>1</v>
      </c>
      <c r="T17" s="339">
        <v>0</v>
      </c>
      <c r="U17" s="296">
        <v>0</v>
      </c>
      <c r="V17" s="296">
        <v>0</v>
      </c>
      <c r="W17" s="323">
        <f t="shared" si="0"/>
        <v>28</v>
      </c>
      <c r="X17" s="323">
        <f t="shared" si="1"/>
        <v>37.75</v>
      </c>
      <c r="Y17" s="323">
        <f t="shared" si="2"/>
        <v>65.75</v>
      </c>
      <c r="Z17" s="294">
        <v>3.25</v>
      </c>
    </row>
    <row r="18" spans="1:28" ht="43.5" customHeight="1">
      <c r="A18" s="329" t="s">
        <v>276</v>
      </c>
      <c r="B18" s="330" t="s">
        <v>195</v>
      </c>
      <c r="C18" s="331">
        <v>1</v>
      </c>
      <c r="D18" s="331">
        <v>0.5</v>
      </c>
      <c r="E18" s="331"/>
      <c r="F18" s="331">
        <f t="shared" si="3"/>
        <v>1.5</v>
      </c>
      <c r="G18" s="332"/>
      <c r="H18" s="339">
        <v>34.5</v>
      </c>
      <c r="I18" s="339">
        <v>3</v>
      </c>
      <c r="J18" s="339">
        <v>0</v>
      </c>
      <c r="K18" s="339">
        <v>9</v>
      </c>
      <c r="L18" s="339">
        <v>7.5</v>
      </c>
      <c r="M18" s="339">
        <v>0</v>
      </c>
      <c r="N18" s="339">
        <v>2.5</v>
      </c>
      <c r="O18" s="339">
        <v>8</v>
      </c>
      <c r="P18" s="339">
        <v>0</v>
      </c>
      <c r="Q18" s="339">
        <v>0</v>
      </c>
      <c r="R18" s="339">
        <v>0</v>
      </c>
      <c r="S18" s="339">
        <v>1</v>
      </c>
      <c r="T18" s="339">
        <v>0</v>
      </c>
      <c r="U18" s="339">
        <v>0</v>
      </c>
      <c r="V18" s="339">
        <v>0</v>
      </c>
      <c r="W18" s="323">
        <f t="shared" si="0"/>
        <v>28</v>
      </c>
      <c r="X18" s="323">
        <f t="shared" si="1"/>
        <v>37.5</v>
      </c>
      <c r="Y18" s="323">
        <f t="shared" si="2"/>
        <v>65.5</v>
      </c>
      <c r="Z18" s="294">
        <v>10</v>
      </c>
      <c r="AB18" s="324"/>
    </row>
    <row r="19" spans="1:28" s="274" customFormat="1" ht="18.75">
      <c r="A19" s="329" t="s">
        <v>287</v>
      </c>
      <c r="B19" s="330" t="s">
        <v>192</v>
      </c>
      <c r="C19" s="331">
        <v>1</v>
      </c>
      <c r="D19" s="331"/>
      <c r="E19" s="331"/>
      <c r="F19" s="331">
        <f t="shared" si="3"/>
        <v>1</v>
      </c>
      <c r="G19" s="333"/>
      <c r="H19" s="339">
        <v>18.5</v>
      </c>
      <c r="I19" s="339">
        <v>12.5</v>
      </c>
      <c r="J19" s="339">
        <v>5</v>
      </c>
      <c r="K19" s="339">
        <v>0</v>
      </c>
      <c r="L19" s="339">
        <v>0.5</v>
      </c>
      <c r="M19" s="339">
        <v>2</v>
      </c>
      <c r="N19" s="339">
        <v>0</v>
      </c>
      <c r="O19" s="339">
        <v>0</v>
      </c>
      <c r="P19" s="339">
        <v>0</v>
      </c>
      <c r="Q19" s="339">
        <v>0</v>
      </c>
      <c r="R19" s="339">
        <v>10</v>
      </c>
      <c r="S19" s="339">
        <v>0</v>
      </c>
      <c r="T19" s="339">
        <v>0</v>
      </c>
      <c r="U19" s="339">
        <v>0</v>
      </c>
      <c r="V19" s="339">
        <v>0</v>
      </c>
      <c r="W19" s="323">
        <f t="shared" si="0"/>
        <v>12.5</v>
      </c>
      <c r="X19" s="323">
        <f t="shared" si="1"/>
        <v>36</v>
      </c>
      <c r="Y19" s="323">
        <f t="shared" si="2"/>
        <v>48.5</v>
      </c>
      <c r="Z19" s="294">
        <v>9.25</v>
      </c>
    </row>
    <row r="20" spans="1:28" s="274" customFormat="1" ht="18.75">
      <c r="A20" s="329" t="s">
        <v>292</v>
      </c>
      <c r="B20" s="330" t="s">
        <v>192</v>
      </c>
      <c r="C20" s="331">
        <v>1</v>
      </c>
      <c r="D20" s="323">
        <v>0.5</v>
      </c>
      <c r="E20" s="323"/>
      <c r="F20" s="331">
        <f t="shared" si="3"/>
        <v>1.5</v>
      </c>
      <c r="G20" s="323"/>
      <c r="H20" s="339">
        <v>22</v>
      </c>
      <c r="I20" s="339">
        <v>21.25</v>
      </c>
      <c r="J20" s="339">
        <v>11</v>
      </c>
      <c r="K20" s="339">
        <v>10</v>
      </c>
      <c r="L20" s="339">
        <v>0</v>
      </c>
      <c r="M20" s="339">
        <v>4</v>
      </c>
      <c r="N20" s="339">
        <v>0</v>
      </c>
      <c r="O20" s="339">
        <v>0</v>
      </c>
      <c r="P20" s="339">
        <v>0</v>
      </c>
      <c r="Q20" s="339">
        <v>0</v>
      </c>
      <c r="R20" s="339">
        <v>5</v>
      </c>
      <c r="S20" s="339">
        <v>0</v>
      </c>
      <c r="T20" s="339">
        <v>0</v>
      </c>
      <c r="U20" s="339">
        <v>0</v>
      </c>
      <c r="V20" s="339">
        <v>0</v>
      </c>
      <c r="W20" s="323">
        <f>SUM(K20:U20)</f>
        <v>19</v>
      </c>
      <c r="X20" s="323">
        <f>SUM(H20:J20)</f>
        <v>54.25</v>
      </c>
      <c r="Y20" s="323">
        <f>SUM(H20:U20)</f>
        <v>73.25</v>
      </c>
      <c r="Z20" s="294">
        <v>13.25</v>
      </c>
    </row>
    <row r="21" spans="1:28" ht="18.75">
      <c r="A21" s="334" t="s">
        <v>193</v>
      </c>
      <c r="B21" s="333"/>
      <c r="C21" s="335">
        <f>SUM(C14:C20)</f>
        <v>7</v>
      </c>
      <c r="D21" s="335">
        <f>SUM(D14:D20)</f>
        <v>3</v>
      </c>
      <c r="E21" s="335">
        <f>SUM(E14:E20)</f>
        <v>0</v>
      </c>
      <c r="F21" s="335">
        <f>SUM(F14:F20)</f>
        <v>10</v>
      </c>
      <c r="G21" s="335"/>
      <c r="H21" s="335">
        <f t="shared" ref="H21:V21" si="5">SUM(H14:H20)</f>
        <v>143.5</v>
      </c>
      <c r="I21" s="335">
        <f t="shared" si="5"/>
        <v>92</v>
      </c>
      <c r="J21" s="335">
        <f t="shared" si="5"/>
        <v>34</v>
      </c>
      <c r="K21" s="335">
        <f t="shared" si="5"/>
        <v>55.5</v>
      </c>
      <c r="L21" s="335">
        <f t="shared" si="5"/>
        <v>26</v>
      </c>
      <c r="M21" s="335">
        <f t="shared" si="5"/>
        <v>14</v>
      </c>
      <c r="N21" s="335">
        <f t="shared" si="5"/>
        <v>15</v>
      </c>
      <c r="O21" s="335">
        <f t="shared" si="5"/>
        <v>42</v>
      </c>
      <c r="P21" s="335">
        <f t="shared" si="5"/>
        <v>0</v>
      </c>
      <c r="Q21" s="335">
        <f t="shared" si="5"/>
        <v>0</v>
      </c>
      <c r="R21" s="335">
        <f t="shared" si="5"/>
        <v>15</v>
      </c>
      <c r="S21" s="335">
        <f t="shared" si="5"/>
        <v>4</v>
      </c>
      <c r="T21" s="335">
        <f t="shared" si="5"/>
        <v>0</v>
      </c>
      <c r="U21" s="335">
        <f t="shared" si="5"/>
        <v>0</v>
      </c>
      <c r="V21" s="335">
        <f t="shared" si="5"/>
        <v>3</v>
      </c>
      <c r="W21" s="335"/>
      <c r="X21" s="335"/>
      <c r="Y21" s="335">
        <f>SUM(Y14:Y20)</f>
        <v>441</v>
      </c>
      <c r="Z21" s="335">
        <f>SUM(Z14:Z20)</f>
        <v>49</v>
      </c>
    </row>
    <row r="22" spans="1:28" ht="18.75">
      <c r="A22" s="429" t="s">
        <v>194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</row>
    <row r="23" spans="1:28" ht="37.5">
      <c r="A23" s="329" t="s">
        <v>280</v>
      </c>
      <c r="B23" s="330" t="s">
        <v>281</v>
      </c>
      <c r="C23" s="331"/>
      <c r="D23" s="327"/>
      <c r="E23" s="327">
        <v>0.25</v>
      </c>
      <c r="F23" s="331">
        <f t="shared" ref="F23:F39" si="6">C23+D23+E23</f>
        <v>0.25</v>
      </c>
      <c r="G23" s="333"/>
      <c r="H23" s="339">
        <v>3</v>
      </c>
      <c r="I23" s="339">
        <v>1.75</v>
      </c>
      <c r="J23" s="339">
        <v>0</v>
      </c>
      <c r="K23" s="339">
        <v>2.5</v>
      </c>
      <c r="L23" s="339">
        <v>1</v>
      </c>
      <c r="M23" s="339">
        <v>0</v>
      </c>
      <c r="N23" s="339">
        <v>0</v>
      </c>
      <c r="O23" s="339">
        <v>2</v>
      </c>
      <c r="P23" s="339">
        <v>0</v>
      </c>
      <c r="Q23" s="339">
        <v>0</v>
      </c>
      <c r="R23" s="339">
        <v>0</v>
      </c>
      <c r="S23" s="339">
        <v>0</v>
      </c>
      <c r="T23" s="339">
        <v>0</v>
      </c>
      <c r="U23" s="339">
        <v>0</v>
      </c>
      <c r="V23" s="339">
        <v>0</v>
      </c>
      <c r="W23" s="323">
        <f>SUM(K23:U23)</f>
        <v>5.5</v>
      </c>
      <c r="X23" s="323">
        <f>SUM(H23:J23)</f>
        <v>4.75</v>
      </c>
      <c r="Y23" s="323">
        <f>SUM(H23:U23)</f>
        <v>10.25</v>
      </c>
      <c r="Z23" s="294">
        <v>14</v>
      </c>
    </row>
    <row r="24" spans="1:28" ht="37.5">
      <c r="A24" s="329" t="s">
        <v>282</v>
      </c>
      <c r="B24" s="336" t="s">
        <v>195</v>
      </c>
      <c r="C24" s="331">
        <v>0.25</v>
      </c>
      <c r="D24" s="331"/>
      <c r="E24" s="327"/>
      <c r="F24" s="331">
        <f t="shared" si="6"/>
        <v>0.25</v>
      </c>
      <c r="G24" s="333"/>
      <c r="H24" s="339">
        <v>4</v>
      </c>
      <c r="I24" s="339">
        <v>2.5</v>
      </c>
      <c r="J24" s="339">
        <v>0</v>
      </c>
      <c r="K24" s="339">
        <v>0</v>
      </c>
      <c r="L24" s="339">
        <v>0</v>
      </c>
      <c r="M24" s="339">
        <v>0</v>
      </c>
      <c r="N24" s="339">
        <v>0</v>
      </c>
      <c r="O24" s="339">
        <v>5</v>
      </c>
      <c r="P24" s="339">
        <v>0</v>
      </c>
      <c r="Q24" s="339">
        <v>0</v>
      </c>
      <c r="R24" s="339">
        <v>0</v>
      </c>
      <c r="S24" s="339">
        <v>0</v>
      </c>
      <c r="T24" s="339">
        <v>0</v>
      </c>
      <c r="U24" s="339">
        <v>0</v>
      </c>
      <c r="V24" s="339">
        <v>0</v>
      </c>
      <c r="W24" s="323">
        <f t="shared" ref="W24:W39" si="7">SUM(K24:U24)</f>
        <v>5</v>
      </c>
      <c r="X24" s="323">
        <f t="shared" ref="X24:X39" si="8">SUM(H24:J24)</f>
        <v>6.5</v>
      </c>
      <c r="Y24" s="323">
        <f t="shared" ref="Y24:Y39" si="9">SUM(H24:U24)</f>
        <v>11.5</v>
      </c>
      <c r="Z24" s="294">
        <v>7</v>
      </c>
    </row>
    <row r="25" spans="1:28" ht="37.5">
      <c r="A25" s="283" t="s">
        <v>272</v>
      </c>
      <c r="B25" s="284" t="s">
        <v>195</v>
      </c>
      <c r="C25" s="331">
        <v>0.5</v>
      </c>
      <c r="D25" s="281"/>
      <c r="E25" s="281"/>
      <c r="F25" s="281">
        <f t="shared" si="6"/>
        <v>0.5</v>
      </c>
      <c r="G25" s="282"/>
      <c r="H25" s="296">
        <v>8</v>
      </c>
      <c r="I25" s="296">
        <v>4.5</v>
      </c>
      <c r="J25" s="296">
        <v>0</v>
      </c>
      <c r="K25" s="296">
        <v>1.5</v>
      </c>
      <c r="L25" s="296">
        <v>0</v>
      </c>
      <c r="M25" s="296">
        <v>0</v>
      </c>
      <c r="N25" s="296">
        <v>0</v>
      </c>
      <c r="O25" s="296">
        <v>8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323">
        <f t="shared" si="7"/>
        <v>9.5</v>
      </c>
      <c r="X25" s="323">
        <f t="shared" si="8"/>
        <v>12.5</v>
      </c>
      <c r="Y25" s="323">
        <f t="shared" si="9"/>
        <v>22</v>
      </c>
      <c r="Z25" s="294">
        <v>8</v>
      </c>
    </row>
    <row r="26" spans="1:28" ht="37.5">
      <c r="A26" s="329" t="s">
        <v>283</v>
      </c>
      <c r="B26" s="330" t="s">
        <v>195</v>
      </c>
      <c r="C26" s="331"/>
      <c r="D26" s="328"/>
      <c r="E26" s="331">
        <v>0.25</v>
      </c>
      <c r="F26" s="331">
        <f t="shared" si="6"/>
        <v>0.25</v>
      </c>
      <c r="G26" s="333"/>
      <c r="H26" s="339">
        <v>7</v>
      </c>
      <c r="I26" s="339">
        <v>3.625</v>
      </c>
      <c r="J26" s="339">
        <v>2</v>
      </c>
      <c r="K26" s="339">
        <v>1.75</v>
      </c>
      <c r="L26" s="339">
        <v>0.5</v>
      </c>
      <c r="M26" s="339">
        <v>6</v>
      </c>
      <c r="N26" s="339">
        <v>1.25</v>
      </c>
      <c r="O26" s="339">
        <v>0</v>
      </c>
      <c r="P26" s="339">
        <v>0</v>
      </c>
      <c r="Q26" s="339">
        <v>0</v>
      </c>
      <c r="R26" s="339">
        <v>0</v>
      </c>
      <c r="S26" s="339">
        <v>0</v>
      </c>
      <c r="T26" s="339">
        <v>0</v>
      </c>
      <c r="U26" s="339">
        <v>0</v>
      </c>
      <c r="V26" s="339">
        <v>0</v>
      </c>
      <c r="W26" s="323">
        <f t="shared" si="7"/>
        <v>9.5</v>
      </c>
      <c r="X26" s="323">
        <f t="shared" si="8"/>
        <v>12.625</v>
      </c>
      <c r="Y26" s="323">
        <f t="shared" si="9"/>
        <v>22.125</v>
      </c>
      <c r="Z26" s="294">
        <v>0</v>
      </c>
    </row>
    <row r="27" spans="1:28" ht="18.75">
      <c r="A27" s="329" t="s">
        <v>284</v>
      </c>
      <c r="B27" s="333" t="s">
        <v>192</v>
      </c>
      <c r="C27" s="328"/>
      <c r="D27" s="331"/>
      <c r="E27" s="327">
        <v>0.5</v>
      </c>
      <c r="F27" s="331">
        <f t="shared" si="6"/>
        <v>0.5</v>
      </c>
      <c r="G27" s="333"/>
      <c r="H27" s="339">
        <v>12.5</v>
      </c>
      <c r="I27" s="339">
        <v>5.5</v>
      </c>
      <c r="J27" s="339">
        <v>0</v>
      </c>
      <c r="K27" s="339">
        <v>2.5</v>
      </c>
      <c r="L27" s="339">
        <v>0</v>
      </c>
      <c r="M27" s="339">
        <v>0</v>
      </c>
      <c r="N27" s="339">
        <v>0</v>
      </c>
      <c r="O27" s="339">
        <v>4</v>
      </c>
      <c r="P27" s="339">
        <v>0</v>
      </c>
      <c r="Q27" s="339">
        <v>0</v>
      </c>
      <c r="R27" s="339">
        <v>0</v>
      </c>
      <c r="S27" s="339">
        <v>0</v>
      </c>
      <c r="T27" s="339">
        <v>0</v>
      </c>
      <c r="U27" s="339">
        <v>0</v>
      </c>
      <c r="V27" s="339">
        <v>0</v>
      </c>
      <c r="W27" s="323">
        <f t="shared" si="7"/>
        <v>6.5</v>
      </c>
      <c r="X27" s="323">
        <f t="shared" si="8"/>
        <v>18</v>
      </c>
      <c r="Y27" s="323">
        <f t="shared" si="9"/>
        <v>24.5</v>
      </c>
      <c r="Z27" s="294">
        <v>10</v>
      </c>
    </row>
    <row r="28" spans="1:28" ht="18.75">
      <c r="A28" s="329" t="s">
        <v>286</v>
      </c>
      <c r="B28" s="330" t="s">
        <v>192</v>
      </c>
      <c r="C28" s="331"/>
      <c r="D28" s="331"/>
      <c r="E28" s="331">
        <v>0.5</v>
      </c>
      <c r="F28" s="331">
        <f t="shared" si="6"/>
        <v>0.5</v>
      </c>
      <c r="G28" s="333"/>
      <c r="H28" s="339">
        <v>12.5</v>
      </c>
      <c r="I28" s="339">
        <v>5.625</v>
      </c>
      <c r="J28" s="339">
        <v>0</v>
      </c>
      <c r="K28" s="339">
        <v>0</v>
      </c>
      <c r="L28" s="339">
        <v>1.5</v>
      </c>
      <c r="M28" s="339">
        <v>4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1</v>
      </c>
      <c r="T28" s="339">
        <v>0</v>
      </c>
      <c r="U28" s="339">
        <v>0</v>
      </c>
      <c r="V28" s="339">
        <v>0</v>
      </c>
      <c r="W28" s="323">
        <f t="shared" si="7"/>
        <v>6.5</v>
      </c>
      <c r="X28" s="323">
        <f t="shared" si="8"/>
        <v>18.125</v>
      </c>
      <c r="Y28" s="323">
        <f t="shared" si="9"/>
        <v>24.625</v>
      </c>
      <c r="Z28" s="294">
        <v>9</v>
      </c>
    </row>
    <row r="29" spans="1:28" ht="18.75">
      <c r="A29" s="329" t="s">
        <v>291</v>
      </c>
      <c r="B29" s="330" t="s">
        <v>192</v>
      </c>
      <c r="C29" s="331">
        <v>0.5</v>
      </c>
      <c r="D29" s="331"/>
      <c r="E29" s="331"/>
      <c r="F29" s="331">
        <f t="shared" si="6"/>
        <v>0.5</v>
      </c>
      <c r="G29" s="333"/>
      <c r="H29" s="339">
        <v>3.5</v>
      </c>
      <c r="I29" s="339">
        <v>9</v>
      </c>
      <c r="J29" s="339">
        <v>6</v>
      </c>
      <c r="K29" s="339">
        <v>3</v>
      </c>
      <c r="L29" s="339">
        <v>0</v>
      </c>
      <c r="M29" s="339">
        <v>0</v>
      </c>
      <c r="N29" s="339">
        <v>2.5</v>
      </c>
      <c r="O29" s="339">
        <v>0</v>
      </c>
      <c r="P29" s="339">
        <v>0</v>
      </c>
      <c r="Q29" s="339">
        <v>0</v>
      </c>
      <c r="R29" s="339">
        <v>0</v>
      </c>
      <c r="S29" s="339">
        <v>1</v>
      </c>
      <c r="T29" s="339">
        <v>0</v>
      </c>
      <c r="U29" s="339">
        <v>0</v>
      </c>
      <c r="V29" s="339">
        <v>0</v>
      </c>
      <c r="W29" s="323">
        <f t="shared" si="7"/>
        <v>6.5</v>
      </c>
      <c r="X29" s="323">
        <f t="shared" si="8"/>
        <v>18.5</v>
      </c>
      <c r="Y29" s="323">
        <f t="shared" si="9"/>
        <v>25</v>
      </c>
      <c r="Z29" s="294">
        <v>3.5</v>
      </c>
    </row>
    <row r="30" spans="1:28" s="275" customFormat="1" ht="18.75">
      <c r="A30" s="329" t="s">
        <v>285</v>
      </c>
      <c r="B30" s="333" t="s">
        <v>192</v>
      </c>
      <c r="C30" s="337"/>
      <c r="D30" s="327"/>
      <c r="E30" s="327">
        <v>0.25</v>
      </c>
      <c r="F30" s="331">
        <f t="shared" si="6"/>
        <v>0.25</v>
      </c>
      <c r="G30" s="333"/>
      <c r="H30" s="339">
        <v>3</v>
      </c>
      <c r="I30" s="339">
        <v>6.125</v>
      </c>
      <c r="J30" s="339">
        <v>0</v>
      </c>
      <c r="K30" s="339">
        <v>3</v>
      </c>
      <c r="L30" s="339">
        <v>0.5</v>
      </c>
      <c r="M30" s="339">
        <v>0</v>
      </c>
      <c r="N30" s="339">
        <v>0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  <c r="T30" s="339">
        <v>0</v>
      </c>
      <c r="U30" s="339">
        <v>0</v>
      </c>
      <c r="V30" s="339">
        <v>0</v>
      </c>
      <c r="W30" s="323">
        <f t="shared" si="7"/>
        <v>3.5</v>
      </c>
      <c r="X30" s="323">
        <f t="shared" si="8"/>
        <v>9.125</v>
      </c>
      <c r="Y30" s="323">
        <f t="shared" si="9"/>
        <v>12.625</v>
      </c>
      <c r="Z30" s="294">
        <v>0</v>
      </c>
    </row>
    <row r="31" spans="1:28" s="274" customFormat="1" ht="18.75">
      <c r="A31" s="329" t="s">
        <v>288</v>
      </c>
      <c r="B31" s="330" t="s">
        <v>192</v>
      </c>
      <c r="C31" s="331">
        <v>0.5</v>
      </c>
      <c r="D31" s="331"/>
      <c r="E31" s="331"/>
      <c r="F31" s="331">
        <f t="shared" si="6"/>
        <v>0.5</v>
      </c>
      <c r="G31" s="333"/>
      <c r="H31" s="339">
        <v>0</v>
      </c>
      <c r="I31" s="339">
        <v>9.25</v>
      </c>
      <c r="J31" s="339">
        <v>9</v>
      </c>
      <c r="K31" s="339">
        <v>0.25</v>
      </c>
      <c r="L31" s="339">
        <v>0</v>
      </c>
      <c r="M31" s="339">
        <v>0</v>
      </c>
      <c r="N31" s="339">
        <v>6.25</v>
      </c>
      <c r="O31" s="339">
        <v>0</v>
      </c>
      <c r="P31" s="339">
        <v>0</v>
      </c>
      <c r="Q31" s="339">
        <v>0</v>
      </c>
      <c r="R31" s="339">
        <v>0</v>
      </c>
      <c r="S31" s="339">
        <v>0</v>
      </c>
      <c r="T31" s="339">
        <v>0</v>
      </c>
      <c r="U31" s="339">
        <v>0</v>
      </c>
      <c r="V31" s="339">
        <v>0</v>
      </c>
      <c r="W31" s="323">
        <f t="shared" si="7"/>
        <v>6.5</v>
      </c>
      <c r="X31" s="323">
        <f t="shared" si="8"/>
        <v>18.25</v>
      </c>
      <c r="Y31" s="323">
        <f t="shared" si="9"/>
        <v>24.75</v>
      </c>
      <c r="Z31" s="294">
        <v>0</v>
      </c>
    </row>
    <row r="32" spans="1:28" s="274" customFormat="1" ht="18.75">
      <c r="A32" s="338" t="s">
        <v>275</v>
      </c>
      <c r="B32" s="330" t="s">
        <v>265</v>
      </c>
      <c r="C32" s="331"/>
      <c r="D32" s="331"/>
      <c r="E32" s="331">
        <v>0.25</v>
      </c>
      <c r="F32" s="331">
        <f t="shared" si="6"/>
        <v>0.25</v>
      </c>
      <c r="G32" s="333"/>
      <c r="H32" s="339">
        <v>4</v>
      </c>
      <c r="I32" s="339">
        <v>12</v>
      </c>
      <c r="J32" s="339">
        <v>2</v>
      </c>
      <c r="K32" s="339">
        <v>1.5</v>
      </c>
      <c r="L32" s="339">
        <v>0</v>
      </c>
      <c r="M32" s="339">
        <v>0</v>
      </c>
      <c r="N32" s="339">
        <v>5</v>
      </c>
      <c r="O32" s="339">
        <v>0</v>
      </c>
      <c r="P32" s="339">
        <v>0</v>
      </c>
      <c r="Q32" s="339">
        <v>0</v>
      </c>
      <c r="R32" s="339">
        <v>0</v>
      </c>
      <c r="S32" s="339">
        <v>0</v>
      </c>
      <c r="T32" s="339">
        <v>0</v>
      </c>
      <c r="U32" s="339">
        <v>0</v>
      </c>
      <c r="V32" s="339">
        <v>0</v>
      </c>
      <c r="W32" s="323">
        <f t="shared" si="7"/>
        <v>6.5</v>
      </c>
      <c r="X32" s="323">
        <f t="shared" si="8"/>
        <v>18</v>
      </c>
      <c r="Y32" s="323">
        <f t="shared" si="9"/>
        <v>24.5</v>
      </c>
      <c r="Z32" s="294">
        <v>1.75</v>
      </c>
    </row>
    <row r="33" spans="1:26" s="274" customFormat="1" ht="18.75">
      <c r="A33" s="329" t="s">
        <v>290</v>
      </c>
      <c r="B33" s="330" t="s">
        <v>192</v>
      </c>
      <c r="C33" s="331">
        <v>1</v>
      </c>
      <c r="D33" s="331">
        <v>0.25</v>
      </c>
      <c r="E33" s="331"/>
      <c r="F33" s="331">
        <f t="shared" si="6"/>
        <v>1.25</v>
      </c>
      <c r="G33" s="333"/>
      <c r="H33" s="339">
        <v>5</v>
      </c>
      <c r="I33" s="339">
        <v>27.25</v>
      </c>
      <c r="J33" s="339">
        <v>13</v>
      </c>
      <c r="K33" s="339">
        <v>7.5</v>
      </c>
      <c r="L33" s="339">
        <v>1</v>
      </c>
      <c r="M33" s="339">
        <v>0</v>
      </c>
      <c r="N33" s="339">
        <v>7.5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  <c r="T33" s="339">
        <v>0</v>
      </c>
      <c r="U33" s="339">
        <v>0</v>
      </c>
      <c r="V33" s="339">
        <v>0</v>
      </c>
      <c r="W33" s="323">
        <f t="shared" si="7"/>
        <v>16</v>
      </c>
      <c r="X33" s="323">
        <f t="shared" si="8"/>
        <v>45.25</v>
      </c>
      <c r="Y33" s="323">
        <f t="shared" si="9"/>
        <v>61.25</v>
      </c>
      <c r="Z33" s="294">
        <v>1.5</v>
      </c>
    </row>
    <row r="34" spans="1:26" s="274" customFormat="1" ht="18.75">
      <c r="A34" s="329" t="s">
        <v>307</v>
      </c>
      <c r="B34" s="330" t="s">
        <v>192</v>
      </c>
      <c r="C34" s="333"/>
      <c r="D34" s="333"/>
      <c r="E34" s="333">
        <v>0.5</v>
      </c>
      <c r="F34" s="331">
        <f t="shared" si="6"/>
        <v>0.5</v>
      </c>
      <c r="G34" s="333"/>
      <c r="H34" s="339">
        <v>0</v>
      </c>
      <c r="I34" s="339">
        <v>17.375</v>
      </c>
      <c r="J34" s="339">
        <v>1</v>
      </c>
      <c r="K34" s="339">
        <v>3</v>
      </c>
      <c r="L34" s="339">
        <v>3.5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0</v>
      </c>
      <c r="S34" s="339">
        <v>0</v>
      </c>
      <c r="T34" s="339">
        <v>0</v>
      </c>
      <c r="U34" s="339">
        <v>0</v>
      </c>
      <c r="V34" s="339">
        <v>0</v>
      </c>
      <c r="W34" s="323">
        <f t="shared" si="7"/>
        <v>6.5</v>
      </c>
      <c r="X34" s="323">
        <f t="shared" si="8"/>
        <v>18.375</v>
      </c>
      <c r="Y34" s="323">
        <f t="shared" si="9"/>
        <v>24.875</v>
      </c>
      <c r="Z34" s="294">
        <v>0</v>
      </c>
    </row>
    <row r="35" spans="1:26" s="274" customFormat="1" ht="18.75">
      <c r="A35" s="329" t="s">
        <v>308</v>
      </c>
      <c r="B35" s="330" t="s">
        <v>192</v>
      </c>
      <c r="C35" s="331"/>
      <c r="D35" s="331"/>
      <c r="E35" s="331">
        <v>0.25</v>
      </c>
      <c r="F35" s="331">
        <f t="shared" si="6"/>
        <v>0.25</v>
      </c>
      <c r="G35" s="333"/>
      <c r="H35" s="339">
        <v>2</v>
      </c>
      <c r="I35" s="339">
        <v>1</v>
      </c>
      <c r="J35" s="339">
        <v>6</v>
      </c>
      <c r="K35" s="339">
        <v>3.5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0</v>
      </c>
      <c r="S35" s="339">
        <v>0</v>
      </c>
      <c r="T35" s="339">
        <v>0</v>
      </c>
      <c r="U35" s="339">
        <v>0</v>
      </c>
      <c r="V35" s="339">
        <v>0</v>
      </c>
      <c r="W35" s="323">
        <f t="shared" si="7"/>
        <v>3.5</v>
      </c>
      <c r="X35" s="323">
        <f t="shared" si="8"/>
        <v>9</v>
      </c>
      <c r="Y35" s="323">
        <f t="shared" si="9"/>
        <v>12.5</v>
      </c>
      <c r="Z35" s="294">
        <v>2</v>
      </c>
    </row>
    <row r="36" spans="1:26" s="274" customFormat="1" ht="18.75">
      <c r="A36" s="329" t="s">
        <v>309</v>
      </c>
      <c r="B36" s="330" t="s">
        <v>192</v>
      </c>
      <c r="C36" s="331"/>
      <c r="D36" s="331"/>
      <c r="E36" s="331">
        <v>0.5</v>
      </c>
      <c r="F36" s="331">
        <f t="shared" si="6"/>
        <v>0.5</v>
      </c>
      <c r="G36" s="333"/>
      <c r="H36" s="339">
        <v>0</v>
      </c>
      <c r="I36" s="339">
        <v>10</v>
      </c>
      <c r="J36" s="339">
        <v>8</v>
      </c>
      <c r="K36" s="339">
        <v>0.5</v>
      </c>
      <c r="L36" s="339">
        <v>6</v>
      </c>
      <c r="M36" s="339">
        <v>0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0</v>
      </c>
      <c r="T36" s="339">
        <v>0</v>
      </c>
      <c r="U36" s="339">
        <v>0</v>
      </c>
      <c r="V36" s="339">
        <v>0</v>
      </c>
      <c r="W36" s="323">
        <f t="shared" si="7"/>
        <v>6.5</v>
      </c>
      <c r="X36" s="323">
        <f t="shared" si="8"/>
        <v>18</v>
      </c>
      <c r="Y36" s="323">
        <f t="shared" si="9"/>
        <v>24.5</v>
      </c>
      <c r="Z36" s="294">
        <v>0</v>
      </c>
    </row>
    <row r="37" spans="1:26" s="274" customFormat="1" ht="18.75">
      <c r="A37" s="329" t="s">
        <v>294</v>
      </c>
      <c r="B37" s="333" t="s">
        <v>196</v>
      </c>
      <c r="C37" s="333">
        <v>1</v>
      </c>
      <c r="D37" s="333">
        <v>0.25</v>
      </c>
      <c r="E37" s="333"/>
      <c r="F37" s="331">
        <f t="shared" si="6"/>
        <v>1.25</v>
      </c>
      <c r="G37" s="333"/>
      <c r="H37" s="339">
        <v>2</v>
      </c>
      <c r="I37" s="339">
        <v>18.875</v>
      </c>
      <c r="J37" s="339">
        <v>24.25</v>
      </c>
      <c r="K37" s="339">
        <v>7.75</v>
      </c>
      <c r="L37" s="339">
        <v>2</v>
      </c>
      <c r="M37" s="339">
        <v>0</v>
      </c>
      <c r="N37" s="339">
        <v>6.25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  <c r="T37" s="339">
        <v>0</v>
      </c>
      <c r="U37" s="339">
        <v>0</v>
      </c>
      <c r="V37" s="339">
        <v>0</v>
      </c>
      <c r="W37" s="323">
        <f t="shared" si="7"/>
        <v>16</v>
      </c>
      <c r="X37" s="323">
        <f t="shared" si="8"/>
        <v>45.125</v>
      </c>
      <c r="Y37" s="323">
        <f t="shared" si="9"/>
        <v>61.125</v>
      </c>
      <c r="Z37" s="294">
        <v>0</v>
      </c>
    </row>
    <row r="38" spans="1:26" s="274" customFormat="1" ht="18.75">
      <c r="A38" s="329" t="s">
        <v>305</v>
      </c>
      <c r="B38" s="333" t="s">
        <v>196</v>
      </c>
      <c r="C38" s="333">
        <v>1</v>
      </c>
      <c r="D38" s="333">
        <v>0.25</v>
      </c>
      <c r="E38" s="331"/>
      <c r="F38" s="331">
        <f t="shared" si="6"/>
        <v>1.25</v>
      </c>
      <c r="G38" s="333"/>
      <c r="H38" s="339">
        <v>0</v>
      </c>
      <c r="I38" s="339">
        <v>25</v>
      </c>
      <c r="J38" s="339">
        <v>20</v>
      </c>
      <c r="K38" s="339">
        <v>7</v>
      </c>
      <c r="L38" s="339">
        <v>7</v>
      </c>
      <c r="M38" s="339">
        <v>2</v>
      </c>
      <c r="N38" s="339">
        <v>0</v>
      </c>
      <c r="O38" s="339">
        <v>0</v>
      </c>
      <c r="P38" s="339">
        <v>0</v>
      </c>
      <c r="Q38" s="339">
        <v>0</v>
      </c>
      <c r="R38" s="339">
        <v>0</v>
      </c>
      <c r="S38" s="339">
        <v>0</v>
      </c>
      <c r="T38" s="339">
        <v>0</v>
      </c>
      <c r="U38" s="339">
        <v>0</v>
      </c>
      <c r="V38" s="339">
        <v>0</v>
      </c>
      <c r="W38" s="323">
        <f t="shared" si="7"/>
        <v>16</v>
      </c>
      <c r="X38" s="323">
        <f t="shared" si="8"/>
        <v>45</v>
      </c>
      <c r="Y38" s="323">
        <f t="shared" si="9"/>
        <v>61</v>
      </c>
      <c r="Z38" s="294">
        <v>0</v>
      </c>
    </row>
    <row r="39" spans="1:26" ht="18.75">
      <c r="A39" s="329" t="s">
        <v>306</v>
      </c>
      <c r="B39" s="333" t="s">
        <v>196</v>
      </c>
      <c r="C39" s="333">
        <v>1</v>
      </c>
      <c r="D39" s="333">
        <v>0.5</v>
      </c>
      <c r="E39" s="333"/>
      <c r="F39" s="331">
        <f t="shared" si="6"/>
        <v>1.5</v>
      </c>
      <c r="G39" s="333"/>
      <c r="H39" s="339">
        <v>0</v>
      </c>
      <c r="I39" s="339">
        <v>37</v>
      </c>
      <c r="J39" s="339">
        <v>17</v>
      </c>
      <c r="K39" s="339">
        <v>10</v>
      </c>
      <c r="L39" s="339">
        <v>9</v>
      </c>
      <c r="M39" s="339">
        <v>0</v>
      </c>
      <c r="N39" s="339">
        <v>0</v>
      </c>
      <c r="O39" s="339">
        <v>0</v>
      </c>
      <c r="P39" s="339">
        <v>0</v>
      </c>
      <c r="Q39" s="339">
        <v>0</v>
      </c>
      <c r="R39" s="339">
        <v>0</v>
      </c>
      <c r="S39" s="339">
        <v>0</v>
      </c>
      <c r="T39" s="339">
        <v>0</v>
      </c>
      <c r="U39" s="339">
        <v>0</v>
      </c>
      <c r="V39" s="339">
        <v>0</v>
      </c>
      <c r="W39" s="323">
        <f t="shared" si="7"/>
        <v>19</v>
      </c>
      <c r="X39" s="323">
        <f t="shared" si="8"/>
        <v>54</v>
      </c>
      <c r="Y39" s="323">
        <f t="shared" si="9"/>
        <v>73</v>
      </c>
      <c r="Z39" s="294">
        <v>0</v>
      </c>
    </row>
    <row r="40" spans="1:26" ht="18.75">
      <c r="A40" s="297" t="s">
        <v>197</v>
      </c>
      <c r="B40" s="298"/>
      <c r="C40" s="299">
        <f>SUM(C23:C39)</f>
        <v>5.75</v>
      </c>
      <c r="D40" s="299">
        <f>SUM(D23:D39)</f>
        <v>1.25</v>
      </c>
      <c r="E40" s="299">
        <f>SUM(E23:E39)</f>
        <v>3.25</v>
      </c>
      <c r="F40" s="299">
        <f>SUM(F23:F39)</f>
        <v>10.25</v>
      </c>
      <c r="G40" s="300"/>
      <c r="H40" s="299">
        <f t="shared" ref="H40:V40" si="10">SUM(H23:H39)</f>
        <v>66.5</v>
      </c>
      <c r="I40" s="299">
        <f t="shared" si="10"/>
        <v>196.375</v>
      </c>
      <c r="J40" s="299">
        <f t="shared" si="10"/>
        <v>108.25</v>
      </c>
      <c r="K40" s="299">
        <f t="shared" si="10"/>
        <v>55.25</v>
      </c>
      <c r="L40" s="299">
        <f t="shared" si="10"/>
        <v>32</v>
      </c>
      <c r="M40" s="299">
        <f t="shared" si="10"/>
        <v>12</v>
      </c>
      <c r="N40" s="299">
        <f t="shared" si="10"/>
        <v>28.75</v>
      </c>
      <c r="O40" s="299">
        <f t="shared" si="10"/>
        <v>19</v>
      </c>
      <c r="P40" s="299">
        <f t="shared" si="10"/>
        <v>0</v>
      </c>
      <c r="Q40" s="299">
        <f t="shared" si="10"/>
        <v>0</v>
      </c>
      <c r="R40" s="299">
        <f t="shared" si="10"/>
        <v>0</v>
      </c>
      <c r="S40" s="299">
        <f t="shared" si="10"/>
        <v>2</v>
      </c>
      <c r="T40" s="299">
        <f t="shared" si="10"/>
        <v>0</v>
      </c>
      <c r="U40" s="299">
        <f t="shared" si="10"/>
        <v>0</v>
      </c>
      <c r="V40" s="299">
        <f t="shared" si="10"/>
        <v>0</v>
      </c>
      <c r="W40" s="299"/>
      <c r="X40" s="299"/>
      <c r="Y40" s="299">
        <f>SUM(Y23:Y39)</f>
        <v>520.125</v>
      </c>
      <c r="Z40" s="299">
        <f>SUM(Z23:Z39)</f>
        <v>56.75</v>
      </c>
    </row>
    <row r="41" spans="1:26" ht="37.5">
      <c r="A41" s="301" t="s">
        <v>198</v>
      </c>
      <c r="B41" s="298"/>
      <c r="C41" s="298"/>
      <c r="D41" s="298"/>
      <c r="E41" s="298"/>
      <c r="F41" s="298"/>
      <c r="G41" s="298"/>
      <c r="H41" s="325"/>
      <c r="I41" s="325"/>
      <c r="J41" s="325"/>
      <c r="K41" s="325"/>
      <c r="L41" s="325"/>
      <c r="M41" s="326"/>
      <c r="N41" s="325"/>
      <c r="O41" s="325"/>
      <c r="P41" s="325"/>
      <c r="Q41" s="325"/>
      <c r="R41" s="325"/>
      <c r="S41" s="325"/>
      <c r="T41" s="325">
        <v>14</v>
      </c>
      <c r="U41" s="325"/>
      <c r="V41" s="325"/>
      <c r="W41" s="325"/>
      <c r="X41" s="325"/>
      <c r="Y41" s="325"/>
      <c r="Z41" s="297"/>
    </row>
    <row r="42" spans="1:26" ht="18.75">
      <c r="A42" s="297" t="s">
        <v>199</v>
      </c>
      <c r="B42" s="298"/>
      <c r="C42" s="298"/>
      <c r="D42" s="298"/>
      <c r="E42" s="298"/>
      <c r="F42" s="306">
        <f>SUM(F40+F21)</f>
        <v>20.25</v>
      </c>
      <c r="G42" s="306"/>
      <c r="H42" s="307">
        <f>SUM(H40+H21)</f>
        <v>210</v>
      </c>
      <c r="I42" s="325">
        <f t="shared" ref="I42:T42" si="11">SUM(I40+I21)</f>
        <v>288.375</v>
      </c>
      <c r="J42" s="325">
        <f t="shared" si="11"/>
        <v>142.25</v>
      </c>
      <c r="K42" s="307">
        <f t="shared" si="11"/>
        <v>110.75</v>
      </c>
      <c r="L42" s="307">
        <f t="shared" si="11"/>
        <v>58</v>
      </c>
      <c r="M42" s="307">
        <f t="shared" si="11"/>
        <v>26</v>
      </c>
      <c r="N42" s="307">
        <f t="shared" si="11"/>
        <v>43.75</v>
      </c>
      <c r="O42" s="307">
        <f t="shared" si="11"/>
        <v>61</v>
      </c>
      <c r="P42" s="307">
        <f t="shared" si="11"/>
        <v>0</v>
      </c>
      <c r="Q42" s="307">
        <f t="shared" si="11"/>
        <v>0</v>
      </c>
      <c r="R42" s="307">
        <f t="shared" si="11"/>
        <v>15</v>
      </c>
      <c r="S42" s="307">
        <f t="shared" si="11"/>
        <v>6</v>
      </c>
      <c r="T42" s="307">
        <f t="shared" si="11"/>
        <v>0</v>
      </c>
      <c r="U42" s="307">
        <f>SUM(U40+U21)</f>
        <v>0</v>
      </c>
      <c r="V42" s="307">
        <f>SUM(V40+V21)</f>
        <v>3</v>
      </c>
      <c r="W42" s="307">
        <f>SUM(W40+W21)</f>
        <v>0</v>
      </c>
      <c r="X42" s="307">
        <f>SUM(X40+X21)</f>
        <v>0</v>
      </c>
      <c r="Y42" s="307">
        <f>SUM(Y40+Y21)</f>
        <v>961.125</v>
      </c>
      <c r="Z42" s="306">
        <f>Z40+Y42+Z21+T41</f>
        <v>1080.875</v>
      </c>
    </row>
    <row r="43" spans="1:26" ht="15.75">
      <c r="A43" s="153"/>
      <c r="B43" s="154"/>
      <c r="C43" s="154"/>
      <c r="D43" s="154"/>
      <c r="E43" s="154"/>
      <c r="F43" s="155"/>
      <c r="G43" s="154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340"/>
      <c r="Z43" s="156"/>
    </row>
    <row r="44" spans="1:26" ht="15.75">
      <c r="A44" s="153"/>
      <c r="B44" s="154"/>
      <c r="C44" s="154"/>
      <c r="D44" s="154"/>
      <c r="E44" s="154"/>
      <c r="F44" s="155"/>
      <c r="G44" s="154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340"/>
      <c r="Z44" s="156"/>
    </row>
    <row r="45" spans="1:26" ht="15.75">
      <c r="A45" s="153"/>
      <c r="B45" s="154"/>
      <c r="C45" s="154"/>
      <c r="D45" s="154"/>
      <c r="E45" s="154"/>
      <c r="F45" s="155"/>
      <c r="G45" s="154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ht="15.75">
      <c r="A46" s="153"/>
      <c r="B46" s="154"/>
      <c r="C46" s="154"/>
      <c r="D46" s="154"/>
      <c r="E46" s="154"/>
      <c r="F46" s="155"/>
      <c r="G46" s="154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ht="15.75">
      <c r="A47" s="151" t="s">
        <v>304</v>
      </c>
      <c r="B47" s="154"/>
      <c r="C47" s="154"/>
      <c r="D47" s="154"/>
      <c r="E47" s="151" t="s">
        <v>270</v>
      </c>
      <c r="F47" s="151"/>
      <c r="G47" s="151"/>
      <c r="H47" s="151"/>
      <c r="I47" s="151"/>
      <c r="J47" s="151"/>
      <c r="K47" s="273" t="s">
        <v>267</v>
      </c>
      <c r="L47" s="151"/>
      <c r="M47" s="151"/>
      <c r="N47" s="151"/>
      <c r="O47" s="151"/>
      <c r="P47" s="151"/>
      <c r="Q47" s="151"/>
      <c r="R47" s="414" t="s">
        <v>200</v>
      </c>
      <c r="S47" s="414"/>
      <c r="T47" s="414"/>
      <c r="U47" s="158"/>
      <c r="V47" s="158"/>
      <c r="W47" s="159" t="s">
        <v>201</v>
      </c>
      <c r="X47" s="160"/>
      <c r="Y47" s="160"/>
      <c r="Z47" s="163"/>
    </row>
    <row r="48" spans="1:26" ht="15.75">
      <c r="A48" s="151"/>
      <c r="B48" s="154"/>
      <c r="C48" s="154"/>
      <c r="D48" s="154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7"/>
      <c r="S48" s="157"/>
      <c r="T48" s="157"/>
      <c r="U48" s="158"/>
      <c r="V48" s="158"/>
      <c r="W48" s="159"/>
      <c r="X48" s="160"/>
      <c r="Y48" s="160"/>
      <c r="Z48" s="163"/>
    </row>
    <row r="49" spans="1:26" ht="15.75">
      <c r="A49" s="152" t="s">
        <v>155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2"/>
      <c r="L49" s="151"/>
      <c r="M49" s="151"/>
      <c r="N49" s="151"/>
      <c r="O49" s="151"/>
      <c r="P49" s="151"/>
      <c r="Q49" s="151"/>
      <c r="R49" s="151"/>
      <c r="S49" s="151"/>
      <c r="T49" s="151"/>
      <c r="U49" s="161"/>
      <c r="V49" s="161"/>
      <c r="W49" s="154"/>
      <c r="X49" s="154"/>
      <c r="Y49" s="154"/>
      <c r="Z49" s="154"/>
    </row>
    <row r="50" spans="1:26" ht="15.75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 ht="15.75">
      <c r="A51" s="3"/>
      <c r="B51" s="151"/>
      <c r="C51" s="151"/>
      <c r="D51" s="15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</sheetData>
  <mergeCells count="23">
    <mergeCell ref="C7:Z7"/>
    <mergeCell ref="B8:Z8"/>
    <mergeCell ref="B9:Z9"/>
    <mergeCell ref="H10:Z10"/>
    <mergeCell ref="C10:E11"/>
    <mergeCell ref="T11:T12"/>
    <mergeCell ref="V11:V12"/>
    <mergeCell ref="R47:T47"/>
    <mergeCell ref="A10:A12"/>
    <mergeCell ref="B10:B12"/>
    <mergeCell ref="F10:F12"/>
    <mergeCell ref="G10:G12"/>
    <mergeCell ref="A13:Z13"/>
    <mergeCell ref="Z11:Z12"/>
    <mergeCell ref="A22:Z22"/>
    <mergeCell ref="H11:J11"/>
    <mergeCell ref="K11:K12"/>
    <mergeCell ref="L11:L12"/>
    <mergeCell ref="M11:S11"/>
    <mergeCell ref="U11:U12"/>
    <mergeCell ref="W11:W12"/>
    <mergeCell ref="X11:X12"/>
    <mergeCell ref="Y11:Y1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2"/>
  <sheetViews>
    <sheetView view="pageBreakPreview" topLeftCell="A4" zoomScale="70" zoomScaleNormal="70" zoomScaleSheetLayoutView="70" workbookViewId="0">
      <selection activeCell="D36" sqref="D36"/>
    </sheetView>
  </sheetViews>
  <sheetFormatPr defaultColWidth="9" defaultRowHeight="15"/>
  <cols>
    <col min="1" max="1" width="20.85546875" customWidth="1"/>
    <col min="2" max="2" width="12" customWidth="1"/>
    <col min="3" max="3" width="10.7109375" customWidth="1"/>
    <col min="5" max="5" width="10.7109375" bestFit="1" customWidth="1"/>
    <col min="11" max="11" width="8.42578125" customWidth="1"/>
    <col min="12" max="12" width="7.7109375" customWidth="1"/>
    <col min="17" max="18" width="8.42578125" customWidth="1"/>
    <col min="19" max="19" width="8" customWidth="1"/>
    <col min="20" max="20" width="8.140625" customWidth="1"/>
    <col min="28" max="28" width="8.7109375" customWidth="1"/>
  </cols>
  <sheetData>
    <row r="2" spans="1:28" ht="18.75">
      <c r="A2" s="150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9" t="s">
        <v>153</v>
      </c>
      <c r="V2" s="309"/>
      <c r="W2" s="309"/>
      <c r="X2" s="309"/>
      <c r="Y2" s="309"/>
      <c r="Z2" s="309"/>
      <c r="AA2" s="309"/>
      <c r="AB2" s="308"/>
    </row>
    <row r="3" spans="1:28" ht="18.75">
      <c r="A3" s="150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10"/>
      <c r="V3" s="310" t="s">
        <v>154</v>
      </c>
      <c r="W3" s="310"/>
      <c r="X3" s="310"/>
      <c r="Y3" s="310"/>
      <c r="Z3" s="310"/>
      <c r="AA3" s="309"/>
      <c r="AB3" s="308"/>
    </row>
    <row r="4" spans="1:28" ht="18.75">
      <c r="A4" s="150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10" t="s">
        <v>155</v>
      </c>
      <c r="V4" s="310"/>
      <c r="W4" s="310"/>
      <c r="X4" s="310"/>
      <c r="Y4" s="310"/>
      <c r="Z4" s="310"/>
      <c r="AA4" s="309"/>
      <c r="AB4" s="308"/>
    </row>
    <row r="5" spans="1:28" ht="18.75">
      <c r="A5" s="150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10"/>
      <c r="V5" s="310"/>
      <c r="W5" s="310"/>
      <c r="X5" s="310"/>
      <c r="Y5" s="310"/>
      <c r="Z5" s="310"/>
      <c r="AA5" s="309"/>
      <c r="AB5" s="308"/>
    </row>
    <row r="6" spans="1:28" ht="18.75">
      <c r="A6" s="150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10"/>
      <c r="V6" s="310"/>
      <c r="W6" s="310"/>
      <c r="X6" s="310"/>
      <c r="Y6" s="310"/>
      <c r="Z6" s="310"/>
      <c r="AA6" s="309"/>
      <c r="AB6" s="308"/>
    </row>
    <row r="7" spans="1:28" ht="18.75">
      <c r="A7" s="151"/>
      <c r="B7" s="310"/>
      <c r="C7" s="439" t="s">
        <v>156</v>
      </c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</row>
    <row r="8" spans="1:28" ht="18.75">
      <c r="A8" s="151"/>
      <c r="B8" s="439" t="s">
        <v>263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</row>
    <row r="9" spans="1:28" ht="18.75">
      <c r="A9" s="151"/>
      <c r="B9" s="439" t="s">
        <v>157</v>
      </c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</row>
    <row r="10" spans="1:28" ht="18.75">
      <c r="A10" s="415" t="s">
        <v>158</v>
      </c>
      <c r="B10" s="418" t="s">
        <v>159</v>
      </c>
      <c r="C10" s="442" t="s">
        <v>160</v>
      </c>
      <c r="D10" s="436"/>
      <c r="E10" s="437"/>
      <c r="F10" s="415" t="s">
        <v>161</v>
      </c>
      <c r="G10" s="423" t="s">
        <v>162</v>
      </c>
      <c r="H10" s="468" t="s">
        <v>163</v>
      </c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70" t="s">
        <v>164</v>
      </c>
    </row>
    <row r="11" spans="1:28" ht="15" customHeight="1">
      <c r="A11" s="416"/>
      <c r="B11" s="419"/>
      <c r="C11" s="443"/>
      <c r="D11" s="444"/>
      <c r="E11" s="445"/>
      <c r="F11" s="421"/>
      <c r="G11" s="424"/>
      <c r="H11" s="473" t="s">
        <v>165</v>
      </c>
      <c r="I11" s="476" t="s">
        <v>166</v>
      </c>
      <c r="J11" s="423" t="s">
        <v>167</v>
      </c>
      <c r="K11" s="479" t="s">
        <v>168</v>
      </c>
      <c r="L11" s="480"/>
      <c r="M11" s="430" t="s">
        <v>268</v>
      </c>
      <c r="N11" s="432"/>
      <c r="O11" s="465" t="s">
        <v>169</v>
      </c>
      <c r="P11" s="442" t="s">
        <v>170</v>
      </c>
      <c r="Q11" s="446"/>
      <c r="R11" s="447"/>
      <c r="S11" s="451" t="s">
        <v>171</v>
      </c>
      <c r="T11" s="451" t="s">
        <v>172</v>
      </c>
      <c r="U11" s="482" t="s">
        <v>173</v>
      </c>
      <c r="V11" s="483"/>
      <c r="W11" s="483"/>
      <c r="X11" s="484"/>
      <c r="Y11" s="455" t="s">
        <v>174</v>
      </c>
      <c r="Z11" s="318"/>
      <c r="AA11" s="458" t="s">
        <v>175</v>
      </c>
      <c r="AB11" s="471"/>
    </row>
    <row r="12" spans="1:28" ht="15" customHeight="1">
      <c r="A12" s="416"/>
      <c r="B12" s="419"/>
      <c r="C12" s="443"/>
      <c r="D12" s="444"/>
      <c r="E12" s="445"/>
      <c r="F12" s="421"/>
      <c r="G12" s="424"/>
      <c r="H12" s="474"/>
      <c r="I12" s="477"/>
      <c r="J12" s="466"/>
      <c r="K12" s="481"/>
      <c r="L12" s="481"/>
      <c r="M12" s="481"/>
      <c r="N12" s="481"/>
      <c r="O12" s="466"/>
      <c r="P12" s="448"/>
      <c r="Q12" s="449"/>
      <c r="R12" s="450"/>
      <c r="S12" s="428"/>
      <c r="T12" s="428"/>
      <c r="U12" s="485"/>
      <c r="V12" s="485"/>
      <c r="W12" s="485"/>
      <c r="X12" s="485"/>
      <c r="Y12" s="456"/>
      <c r="Z12" s="319"/>
      <c r="AA12" s="459"/>
      <c r="AB12" s="471"/>
    </row>
    <row r="13" spans="1:28" ht="15" customHeight="1">
      <c r="A13" s="416"/>
      <c r="B13" s="419"/>
      <c r="C13" s="486"/>
      <c r="D13" s="487"/>
      <c r="E13" s="488"/>
      <c r="F13" s="421"/>
      <c r="G13" s="424"/>
      <c r="H13" s="474"/>
      <c r="I13" s="477"/>
      <c r="J13" s="466"/>
      <c r="K13" s="461" t="s">
        <v>176</v>
      </c>
      <c r="L13" s="461" t="s">
        <v>177</v>
      </c>
      <c r="M13" s="461" t="s">
        <v>178</v>
      </c>
      <c r="N13" s="461" t="s">
        <v>179</v>
      </c>
      <c r="O13" s="466"/>
      <c r="P13" s="465" t="s">
        <v>180</v>
      </c>
      <c r="Q13" s="461" t="s">
        <v>181</v>
      </c>
      <c r="R13" s="461" t="s">
        <v>182</v>
      </c>
      <c r="S13" s="428"/>
      <c r="T13" s="428"/>
      <c r="U13" s="463" t="s">
        <v>183</v>
      </c>
      <c r="V13" s="463" t="s">
        <v>184</v>
      </c>
      <c r="W13" s="463" t="s">
        <v>185</v>
      </c>
      <c r="X13" s="451" t="s">
        <v>186</v>
      </c>
      <c r="Y13" s="456"/>
      <c r="Z13" s="319"/>
      <c r="AA13" s="459"/>
      <c r="AB13" s="471"/>
    </row>
    <row r="14" spans="1:28" ht="95.25" customHeight="1">
      <c r="A14" s="417"/>
      <c r="B14" s="420"/>
      <c r="C14" s="313" t="s">
        <v>187</v>
      </c>
      <c r="D14" s="312" t="s">
        <v>188</v>
      </c>
      <c r="E14" s="312" t="s">
        <v>189</v>
      </c>
      <c r="F14" s="422"/>
      <c r="G14" s="425"/>
      <c r="H14" s="475"/>
      <c r="I14" s="478"/>
      <c r="J14" s="425"/>
      <c r="K14" s="462"/>
      <c r="L14" s="462"/>
      <c r="M14" s="462"/>
      <c r="N14" s="462"/>
      <c r="O14" s="467"/>
      <c r="P14" s="467"/>
      <c r="Q14" s="462"/>
      <c r="R14" s="462"/>
      <c r="S14" s="438"/>
      <c r="T14" s="438"/>
      <c r="U14" s="464"/>
      <c r="V14" s="464"/>
      <c r="W14" s="464"/>
      <c r="X14" s="438"/>
      <c r="Y14" s="457"/>
      <c r="Z14" s="320" t="s">
        <v>269</v>
      </c>
      <c r="AA14" s="460"/>
      <c r="AB14" s="472"/>
    </row>
    <row r="15" spans="1:28" ht="18.75">
      <c r="A15" s="426" t="s">
        <v>190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52"/>
    </row>
    <row r="16" spans="1:28" ht="37.5">
      <c r="A16" s="278" t="s">
        <v>270</v>
      </c>
      <c r="B16" s="279" t="s">
        <v>195</v>
      </c>
      <c r="C16" s="281">
        <v>1</v>
      </c>
      <c r="D16" s="281"/>
      <c r="E16" s="281"/>
      <c r="F16" s="281">
        <f>C16</f>
        <v>1</v>
      </c>
      <c r="G16" s="282"/>
      <c r="H16" s="282">
        <v>13</v>
      </c>
      <c r="I16" s="282">
        <v>7.63</v>
      </c>
      <c r="J16" s="282"/>
      <c r="K16" s="282"/>
      <c r="L16" s="282">
        <v>14</v>
      </c>
      <c r="M16" s="282">
        <v>4</v>
      </c>
      <c r="N16" s="282"/>
      <c r="O16" s="282"/>
      <c r="P16" s="282"/>
      <c r="Q16" s="282"/>
      <c r="R16" s="282"/>
      <c r="S16" s="282"/>
      <c r="T16" s="282"/>
      <c r="U16" s="282">
        <v>3.75</v>
      </c>
      <c r="V16" s="282"/>
      <c r="W16" s="282"/>
      <c r="X16" s="282"/>
      <c r="Y16" s="282"/>
      <c r="Z16" s="282"/>
      <c r="AA16" s="282">
        <v>4</v>
      </c>
      <c r="AB16" s="282">
        <f>SUM(H16:AA16)</f>
        <v>46.379999999999995</v>
      </c>
    </row>
    <row r="17" spans="1:28" ht="41.25" customHeight="1">
      <c r="A17" s="283" t="s">
        <v>271</v>
      </c>
      <c r="B17" s="284" t="s">
        <v>277</v>
      </c>
      <c r="C17" s="281">
        <v>0.75</v>
      </c>
      <c r="D17" s="281"/>
      <c r="E17" s="281"/>
      <c r="F17" s="281">
        <f t="shared" ref="F17:F22" si="0">C17</f>
        <v>0.75</v>
      </c>
      <c r="G17" s="282"/>
      <c r="H17" s="282">
        <v>16</v>
      </c>
      <c r="I17" s="282">
        <v>7.8</v>
      </c>
      <c r="J17" s="282">
        <v>1</v>
      </c>
      <c r="K17" s="282"/>
      <c r="L17" s="282">
        <v>4</v>
      </c>
      <c r="M17" s="282">
        <v>4</v>
      </c>
      <c r="N17" s="282">
        <v>2</v>
      </c>
      <c r="O17" s="285">
        <v>2.5</v>
      </c>
      <c r="P17" s="282"/>
      <c r="Q17" s="282"/>
      <c r="R17" s="282"/>
      <c r="S17" s="282"/>
      <c r="T17" s="282"/>
      <c r="U17" s="282">
        <v>1.25</v>
      </c>
      <c r="V17" s="282"/>
      <c r="W17" s="282"/>
      <c r="X17" s="282"/>
      <c r="Y17" s="282">
        <v>3</v>
      </c>
      <c r="Z17" s="282">
        <v>4</v>
      </c>
      <c r="AA17" s="282">
        <v>2</v>
      </c>
      <c r="AB17" s="282">
        <f>SUM(H17:AA17)</f>
        <v>47.55</v>
      </c>
    </row>
    <row r="18" spans="1:28" ht="42" customHeight="1">
      <c r="A18" s="283" t="s">
        <v>272</v>
      </c>
      <c r="B18" s="284" t="s">
        <v>195</v>
      </c>
      <c r="C18" s="281">
        <v>0.75</v>
      </c>
      <c r="D18" s="281"/>
      <c r="E18" s="281"/>
      <c r="F18" s="281">
        <f t="shared" si="0"/>
        <v>0.75</v>
      </c>
      <c r="G18" s="282"/>
      <c r="H18" s="282"/>
      <c r="I18" s="282"/>
      <c r="J18" s="282"/>
      <c r="K18" s="282"/>
      <c r="L18" s="282"/>
      <c r="M18" s="282"/>
      <c r="N18" s="282"/>
      <c r="O18" s="285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</row>
    <row r="19" spans="1:28" ht="40.5" customHeight="1">
      <c r="A19" s="283" t="s">
        <v>273</v>
      </c>
      <c r="B19" s="284" t="s">
        <v>278</v>
      </c>
      <c r="C19" s="281">
        <v>0.75</v>
      </c>
      <c r="D19" s="281"/>
      <c r="E19" s="281"/>
      <c r="F19" s="281">
        <f t="shared" si="0"/>
        <v>0.75</v>
      </c>
      <c r="G19" s="282"/>
      <c r="H19" s="282"/>
      <c r="I19" s="282"/>
      <c r="J19" s="282"/>
      <c r="K19" s="282"/>
      <c r="L19" s="282"/>
      <c r="M19" s="282"/>
      <c r="N19" s="282"/>
      <c r="O19" s="285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</row>
    <row r="20" spans="1:28" ht="43.5" customHeight="1">
      <c r="A20" s="283" t="s">
        <v>274</v>
      </c>
      <c r="B20" s="284" t="s">
        <v>279</v>
      </c>
      <c r="C20" s="281">
        <v>1</v>
      </c>
      <c r="D20" s="281"/>
      <c r="E20" s="281"/>
      <c r="F20" s="281">
        <f t="shared" si="0"/>
        <v>1</v>
      </c>
      <c r="G20" s="282"/>
      <c r="H20" s="282"/>
      <c r="I20" s="282"/>
      <c r="J20" s="282"/>
      <c r="K20" s="282"/>
      <c r="L20" s="282"/>
      <c r="M20" s="282"/>
      <c r="N20" s="282"/>
      <c r="O20" s="285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</row>
    <row r="21" spans="1:28" ht="42" customHeight="1">
      <c r="A21" s="283" t="s">
        <v>275</v>
      </c>
      <c r="B21" s="284" t="s">
        <v>265</v>
      </c>
      <c r="C21" s="281">
        <v>0.75</v>
      </c>
      <c r="D21" s="281"/>
      <c r="E21" s="281"/>
      <c r="F21" s="281">
        <f t="shared" si="0"/>
        <v>0.75</v>
      </c>
      <c r="G21" s="282"/>
      <c r="H21" s="282"/>
      <c r="I21" s="282"/>
      <c r="J21" s="282"/>
      <c r="K21" s="282"/>
      <c r="L21" s="282"/>
      <c r="M21" s="282"/>
      <c r="N21" s="282"/>
      <c r="O21" s="285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</row>
    <row r="22" spans="1:28" s="274" customFormat="1" ht="18.75">
      <c r="A22" s="278" t="s">
        <v>276</v>
      </c>
      <c r="B22" s="284" t="s">
        <v>265</v>
      </c>
      <c r="C22" s="281">
        <v>1</v>
      </c>
      <c r="D22" s="281"/>
      <c r="E22" s="281"/>
      <c r="F22" s="281">
        <f t="shared" si="0"/>
        <v>1</v>
      </c>
      <c r="G22" s="285"/>
      <c r="H22" s="285">
        <v>1</v>
      </c>
      <c r="I22" s="285">
        <v>0.625</v>
      </c>
      <c r="J22" s="285">
        <v>7.5</v>
      </c>
      <c r="K22" s="285"/>
      <c r="L22" s="285">
        <v>2</v>
      </c>
      <c r="M22" s="285"/>
      <c r="N22" s="285"/>
      <c r="O22" s="285">
        <v>0.5</v>
      </c>
      <c r="P22" s="285"/>
      <c r="Q22" s="285"/>
      <c r="R22" s="285"/>
      <c r="S22" s="285"/>
      <c r="T22" s="285"/>
      <c r="U22" s="285"/>
      <c r="V22" s="285"/>
      <c r="W22" s="285"/>
      <c r="X22" s="285">
        <v>1</v>
      </c>
      <c r="Y22" s="285"/>
      <c r="Z22" s="285"/>
      <c r="AA22" s="285"/>
      <c r="AB22" s="282">
        <f>SUM(H22:AA22)</f>
        <v>12.625</v>
      </c>
    </row>
    <row r="23" spans="1:28" ht="18.75">
      <c r="A23" s="286" t="s">
        <v>193</v>
      </c>
      <c r="B23" s="285"/>
      <c r="C23" s="287">
        <f>SUM(C16:C22)</f>
        <v>6</v>
      </c>
      <c r="D23" s="288"/>
      <c r="E23" s="289"/>
      <c r="F23" s="287">
        <f>SUM(F16:F22)</f>
        <v>6</v>
      </c>
      <c r="G23" s="287"/>
      <c r="H23" s="290">
        <f t="shared" ref="H23:AA23" si="1">SUM(H16:H22)</f>
        <v>30</v>
      </c>
      <c r="I23" s="287">
        <f t="shared" si="1"/>
        <v>16.055</v>
      </c>
      <c r="J23" s="289">
        <f t="shared" si="1"/>
        <v>8.5</v>
      </c>
      <c r="K23" s="287"/>
      <c r="L23" s="290">
        <f t="shared" si="1"/>
        <v>20</v>
      </c>
      <c r="M23" s="290">
        <f t="shared" si="1"/>
        <v>8</v>
      </c>
      <c r="N23" s="290">
        <f t="shared" si="1"/>
        <v>2</v>
      </c>
      <c r="O23" s="290">
        <f t="shared" si="1"/>
        <v>3</v>
      </c>
      <c r="P23" s="287"/>
      <c r="Q23" s="287"/>
      <c r="R23" s="287"/>
      <c r="S23" s="287"/>
      <c r="T23" s="287"/>
      <c r="U23" s="290">
        <f t="shared" si="1"/>
        <v>5</v>
      </c>
      <c r="V23" s="287"/>
      <c r="W23" s="287"/>
      <c r="X23" s="290">
        <f t="shared" si="1"/>
        <v>1</v>
      </c>
      <c r="Y23" s="290">
        <f t="shared" si="1"/>
        <v>3</v>
      </c>
      <c r="Z23" s="290">
        <f t="shared" si="1"/>
        <v>4</v>
      </c>
      <c r="AA23" s="290">
        <f t="shared" si="1"/>
        <v>6</v>
      </c>
      <c r="AB23" s="291">
        <f>SUM(AB16:AB22)</f>
        <v>106.55499999999999</v>
      </c>
    </row>
    <row r="24" spans="1:28" ht="18.75">
      <c r="A24" s="453" t="s">
        <v>194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</row>
    <row r="25" spans="1:28" ht="37.5">
      <c r="A25" s="278" t="s">
        <v>280</v>
      </c>
      <c r="B25" s="284" t="s">
        <v>281</v>
      </c>
      <c r="C25" s="281"/>
      <c r="D25" s="292"/>
      <c r="E25" s="292">
        <v>0.1</v>
      </c>
      <c r="F25" s="281">
        <f>C25+D25+E25</f>
        <v>0.1</v>
      </c>
      <c r="G25" s="285"/>
      <c r="H25" s="285">
        <v>4.5</v>
      </c>
      <c r="I25" s="285">
        <v>1.38</v>
      </c>
      <c r="J25" s="285">
        <v>1</v>
      </c>
      <c r="K25" s="285"/>
      <c r="L25" s="285">
        <v>2</v>
      </c>
      <c r="M25" s="285"/>
      <c r="N25" s="285">
        <v>2</v>
      </c>
      <c r="O25" s="285">
        <v>0.5</v>
      </c>
      <c r="P25" s="285"/>
      <c r="Q25" s="285"/>
      <c r="R25" s="285"/>
      <c r="S25" s="285"/>
      <c r="T25" s="285"/>
      <c r="U25" s="285">
        <v>1.25</v>
      </c>
      <c r="V25" s="285"/>
      <c r="W25" s="285"/>
      <c r="X25" s="285"/>
      <c r="Y25" s="285"/>
      <c r="Z25" s="285"/>
      <c r="AA25" s="293"/>
      <c r="AB25" s="282">
        <f t="shared" ref="AB25:AB30" si="2">SUM(H25:AA25)</f>
        <v>12.629999999999999</v>
      </c>
    </row>
    <row r="26" spans="1:28" ht="46.5" customHeight="1">
      <c r="A26" s="278" t="s">
        <v>282</v>
      </c>
      <c r="B26" s="279" t="s">
        <v>195</v>
      </c>
      <c r="C26" s="281">
        <v>0.25</v>
      </c>
      <c r="D26" s="281"/>
      <c r="E26" s="292"/>
      <c r="F26" s="281">
        <f t="shared" ref="F26:F39" si="3">C26+D26+E26</f>
        <v>0.25</v>
      </c>
      <c r="G26" s="285"/>
      <c r="H26" s="285">
        <v>4</v>
      </c>
      <c r="I26" s="285">
        <v>1</v>
      </c>
      <c r="J26" s="285"/>
      <c r="K26" s="285"/>
      <c r="L26" s="285"/>
      <c r="M26" s="285">
        <v>2</v>
      </c>
      <c r="N26" s="285"/>
      <c r="O26" s="285"/>
      <c r="P26" s="285"/>
      <c r="Q26" s="294"/>
      <c r="R26" s="285"/>
      <c r="S26" s="285"/>
      <c r="T26" s="285"/>
      <c r="U26" s="285"/>
      <c r="V26" s="285"/>
      <c r="W26" s="285"/>
      <c r="X26" s="285"/>
      <c r="Y26" s="285"/>
      <c r="Z26" s="285"/>
      <c r="AA26" s="285">
        <v>6</v>
      </c>
      <c r="AB26" s="282">
        <f t="shared" si="2"/>
        <v>13</v>
      </c>
    </row>
    <row r="27" spans="1:28" ht="37.5">
      <c r="A27" s="278" t="s">
        <v>283</v>
      </c>
      <c r="B27" s="284" t="s">
        <v>195</v>
      </c>
      <c r="C27" s="281"/>
      <c r="D27" s="295"/>
      <c r="E27" s="281">
        <v>0.25</v>
      </c>
      <c r="F27" s="281">
        <f t="shared" si="3"/>
        <v>0.25</v>
      </c>
      <c r="G27" s="285"/>
      <c r="H27" s="285">
        <v>2</v>
      </c>
      <c r="I27" s="285">
        <v>1</v>
      </c>
      <c r="J27" s="285"/>
      <c r="K27" s="285"/>
      <c r="L27" s="285"/>
      <c r="M27" s="285">
        <v>2</v>
      </c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>
        <v>10</v>
      </c>
      <c r="AB27" s="282">
        <f t="shared" si="2"/>
        <v>15</v>
      </c>
    </row>
    <row r="28" spans="1:28" ht="18.75">
      <c r="A28" s="278" t="s">
        <v>284</v>
      </c>
      <c r="B28" s="285" t="s">
        <v>192</v>
      </c>
      <c r="C28" s="295"/>
      <c r="D28" s="281"/>
      <c r="E28" s="292">
        <v>0.5</v>
      </c>
      <c r="F28" s="281">
        <f t="shared" si="3"/>
        <v>0.5</v>
      </c>
      <c r="G28" s="285"/>
      <c r="H28" s="285">
        <v>4.5</v>
      </c>
      <c r="I28" s="285">
        <v>2.38</v>
      </c>
      <c r="J28" s="285">
        <v>11</v>
      </c>
      <c r="K28" s="285"/>
      <c r="L28" s="285"/>
      <c r="M28" s="285">
        <v>2</v>
      </c>
      <c r="N28" s="285"/>
      <c r="O28" s="285">
        <v>0.5</v>
      </c>
      <c r="P28" s="285"/>
      <c r="Q28" s="296">
        <v>2.5</v>
      </c>
      <c r="R28" s="285"/>
      <c r="S28" s="285"/>
      <c r="T28" s="285"/>
      <c r="U28" s="285">
        <v>1.25</v>
      </c>
      <c r="V28" s="285"/>
      <c r="W28" s="285"/>
      <c r="X28" s="285"/>
      <c r="Y28" s="285"/>
      <c r="Z28" s="285"/>
      <c r="AA28" s="285">
        <v>2</v>
      </c>
      <c r="AB28" s="282">
        <f t="shared" si="2"/>
        <v>26.13</v>
      </c>
    </row>
    <row r="29" spans="1:28" s="275" customFormat="1" ht="18.75">
      <c r="A29" s="278" t="s">
        <v>285</v>
      </c>
      <c r="B29" s="285" t="s">
        <v>192</v>
      </c>
      <c r="C29" s="280"/>
      <c r="D29" s="292"/>
      <c r="E29" s="292">
        <v>0.25</v>
      </c>
      <c r="F29" s="281">
        <f t="shared" si="3"/>
        <v>0.25</v>
      </c>
      <c r="G29" s="285"/>
      <c r="H29" s="285">
        <v>24.5</v>
      </c>
      <c r="I29" s="285">
        <v>9.3000000000000007</v>
      </c>
      <c r="J29" s="285">
        <v>2.8</v>
      </c>
      <c r="K29" s="285"/>
      <c r="L29" s="285"/>
      <c r="M29" s="285">
        <v>4</v>
      </c>
      <c r="N29" s="285"/>
      <c r="O29" s="285">
        <v>3.5</v>
      </c>
      <c r="P29" s="285"/>
      <c r="Q29" s="285"/>
      <c r="R29" s="285"/>
      <c r="S29" s="285"/>
      <c r="T29" s="285"/>
      <c r="U29" s="285">
        <v>3.75</v>
      </c>
      <c r="V29" s="285"/>
      <c r="W29" s="285"/>
      <c r="X29" s="285"/>
      <c r="Y29" s="285"/>
      <c r="Z29" s="285"/>
      <c r="AA29" s="293">
        <v>6</v>
      </c>
      <c r="AB29" s="282">
        <f t="shared" si="2"/>
        <v>53.849999999999994</v>
      </c>
    </row>
    <row r="30" spans="1:28" s="274" customFormat="1" ht="37.5" customHeight="1">
      <c r="A30" s="278" t="s">
        <v>276</v>
      </c>
      <c r="B30" s="284" t="s">
        <v>192</v>
      </c>
      <c r="C30" s="281"/>
      <c r="D30" s="281">
        <v>0.25</v>
      </c>
      <c r="E30" s="281"/>
      <c r="F30" s="281">
        <f t="shared" si="3"/>
        <v>0.25</v>
      </c>
      <c r="G30" s="285"/>
      <c r="H30" s="285">
        <v>10.5</v>
      </c>
      <c r="I30" s="285">
        <v>12.1</v>
      </c>
      <c r="J30" s="285">
        <v>13.25</v>
      </c>
      <c r="K30" s="285"/>
      <c r="L30" s="285"/>
      <c r="M30" s="285">
        <v>4</v>
      </c>
      <c r="N30" s="285"/>
      <c r="O30" s="285">
        <v>2</v>
      </c>
      <c r="P30" s="285"/>
      <c r="Q30" s="285"/>
      <c r="R30" s="285"/>
      <c r="S30" s="285"/>
      <c r="T30" s="285"/>
      <c r="U30" s="285">
        <v>4</v>
      </c>
      <c r="V30" s="285"/>
      <c r="W30" s="285"/>
      <c r="X30" s="285">
        <v>2</v>
      </c>
      <c r="Y30" s="285"/>
      <c r="Z30" s="285"/>
      <c r="AA30" s="285">
        <v>2</v>
      </c>
      <c r="AB30" s="282">
        <f t="shared" si="2"/>
        <v>49.85</v>
      </c>
    </row>
    <row r="31" spans="1:28" s="274" customFormat="1" ht="18.75">
      <c r="A31" s="278" t="s">
        <v>286</v>
      </c>
      <c r="B31" s="284" t="s">
        <v>192</v>
      </c>
      <c r="C31" s="281">
        <v>1</v>
      </c>
      <c r="D31" s="281"/>
      <c r="E31" s="281"/>
      <c r="F31" s="281">
        <f t="shared" si="3"/>
        <v>1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2"/>
    </row>
    <row r="32" spans="1:28" s="274" customFormat="1" ht="18.75">
      <c r="A32" s="278" t="s">
        <v>287</v>
      </c>
      <c r="B32" s="284" t="s">
        <v>192</v>
      </c>
      <c r="C32" s="281">
        <v>1</v>
      </c>
      <c r="D32" s="281"/>
      <c r="E32" s="281"/>
      <c r="F32" s="281">
        <f t="shared" si="3"/>
        <v>1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2"/>
    </row>
    <row r="33" spans="1:28" s="274" customFormat="1" ht="18.75">
      <c r="A33" s="278" t="s">
        <v>288</v>
      </c>
      <c r="B33" s="284" t="s">
        <v>192</v>
      </c>
      <c r="C33" s="281">
        <v>0.75</v>
      </c>
      <c r="D33" s="281"/>
      <c r="E33" s="281"/>
      <c r="F33" s="281">
        <f t="shared" si="3"/>
        <v>0.75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2"/>
    </row>
    <row r="34" spans="1:28" s="274" customFormat="1" ht="18.75">
      <c r="A34" s="278" t="s">
        <v>289</v>
      </c>
      <c r="B34" s="284" t="s">
        <v>192</v>
      </c>
      <c r="C34" s="281"/>
      <c r="D34" s="281">
        <v>0.25</v>
      </c>
      <c r="E34" s="281"/>
      <c r="F34" s="281">
        <f t="shared" si="3"/>
        <v>0.25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2"/>
    </row>
    <row r="35" spans="1:28" s="274" customFormat="1" ht="18.75">
      <c r="A35" s="278" t="s">
        <v>290</v>
      </c>
      <c r="B35" s="284" t="s">
        <v>192</v>
      </c>
      <c r="C35" s="281">
        <v>0.5</v>
      </c>
      <c r="D35" s="281"/>
      <c r="E35" s="281"/>
      <c r="F35" s="281">
        <f t="shared" si="3"/>
        <v>0.5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2"/>
    </row>
    <row r="36" spans="1:28" s="274" customFormat="1" ht="18.75">
      <c r="A36" s="278" t="s">
        <v>291</v>
      </c>
      <c r="B36" s="284" t="s">
        <v>192</v>
      </c>
      <c r="C36" s="281">
        <v>1</v>
      </c>
      <c r="D36" s="281"/>
      <c r="E36" s="281"/>
      <c r="F36" s="281">
        <f t="shared" si="3"/>
        <v>1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2"/>
    </row>
    <row r="37" spans="1:28" s="274" customFormat="1" ht="18.75">
      <c r="A37" s="278" t="s">
        <v>292</v>
      </c>
      <c r="B37" s="284" t="s">
        <v>192</v>
      </c>
      <c r="C37" s="281">
        <v>1</v>
      </c>
      <c r="D37" s="281">
        <v>0.25</v>
      </c>
      <c r="E37" s="281"/>
      <c r="F37" s="281">
        <f t="shared" si="3"/>
        <v>1.25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2"/>
    </row>
    <row r="38" spans="1:28" s="274" customFormat="1" ht="18.75">
      <c r="A38" s="278" t="s">
        <v>293</v>
      </c>
      <c r="B38" s="284" t="s">
        <v>192</v>
      </c>
      <c r="C38" s="281"/>
      <c r="D38" s="281"/>
      <c r="E38" s="281">
        <v>0.25</v>
      </c>
      <c r="F38" s="281">
        <f t="shared" si="3"/>
        <v>0.25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2"/>
    </row>
    <row r="39" spans="1:28" ht="18.75">
      <c r="A39" s="278" t="s">
        <v>294</v>
      </c>
      <c r="B39" s="285" t="s">
        <v>196</v>
      </c>
      <c r="C39" s="285">
        <v>0.25</v>
      </c>
      <c r="D39" s="285"/>
      <c r="E39" s="285"/>
      <c r="F39" s="281">
        <f t="shared" si="3"/>
        <v>0.25</v>
      </c>
      <c r="G39" s="285"/>
      <c r="H39" s="285">
        <v>5.5</v>
      </c>
      <c r="I39" s="285">
        <v>3.63</v>
      </c>
      <c r="J39" s="285">
        <v>0.5</v>
      </c>
      <c r="K39" s="285"/>
      <c r="L39" s="285"/>
      <c r="M39" s="285">
        <v>2</v>
      </c>
      <c r="N39" s="285"/>
      <c r="O39" s="285">
        <v>1.5</v>
      </c>
      <c r="P39" s="285"/>
      <c r="Q39" s="285"/>
      <c r="R39" s="285"/>
      <c r="S39" s="285"/>
      <c r="T39" s="285"/>
      <c r="U39" s="285">
        <v>1.25</v>
      </c>
      <c r="V39" s="285"/>
      <c r="W39" s="285"/>
      <c r="X39" s="285"/>
      <c r="Y39" s="285"/>
      <c r="Z39" s="285"/>
      <c r="AA39" s="285"/>
      <c r="AB39" s="282">
        <f>SUM(H39:AA39)</f>
        <v>14.379999999999999</v>
      </c>
    </row>
    <row r="40" spans="1:28" ht="18.75">
      <c r="A40" s="297" t="s">
        <v>197</v>
      </c>
      <c r="B40" s="298"/>
      <c r="C40" s="299">
        <f>SUM(C25:C39)</f>
        <v>5.75</v>
      </c>
      <c r="D40" s="299">
        <f>SUM(D25:D39)</f>
        <v>0.75</v>
      </c>
      <c r="E40" s="299">
        <f>SUM(E25:E39)</f>
        <v>1.35</v>
      </c>
      <c r="F40" s="299">
        <f>SUM(F25:F39)</f>
        <v>7.85</v>
      </c>
      <c r="G40" s="300"/>
      <c r="H40" s="300">
        <f>SUM(H25:H39)</f>
        <v>55.5</v>
      </c>
      <c r="I40" s="300">
        <f>SUM(I25:I39)</f>
        <v>30.79</v>
      </c>
      <c r="J40" s="300">
        <f>SUM(J25:J39)</f>
        <v>28.55</v>
      </c>
      <c r="K40" s="300"/>
      <c r="L40" s="300">
        <f>SUM(L25:L39)</f>
        <v>2</v>
      </c>
      <c r="M40" s="300">
        <f>SUM(M25:M39)</f>
        <v>16</v>
      </c>
      <c r="N40" s="300">
        <f>SUM(N25:N39)</f>
        <v>2</v>
      </c>
      <c r="O40" s="300">
        <f>SUM(O25:O39)</f>
        <v>8</v>
      </c>
      <c r="P40" s="300"/>
      <c r="Q40" s="300">
        <f>SUM(Q25:Q39)</f>
        <v>2.5</v>
      </c>
      <c r="R40" s="300"/>
      <c r="S40" s="300"/>
      <c r="T40" s="300"/>
      <c r="U40" s="300">
        <f>SUM(U25:U39)</f>
        <v>11.5</v>
      </c>
      <c r="V40" s="300"/>
      <c r="W40" s="300"/>
      <c r="X40" s="300">
        <f>SUM(X25:X39)</f>
        <v>2</v>
      </c>
      <c r="Y40" s="300"/>
      <c r="Z40" s="300"/>
      <c r="AA40" s="300">
        <f>SUM(AA25:AA39)</f>
        <v>26</v>
      </c>
      <c r="AB40" s="291">
        <f>SUM(AB25:AB39)</f>
        <v>184.83999999999997</v>
      </c>
    </row>
    <row r="41" spans="1:28" ht="37.5">
      <c r="A41" s="301" t="s">
        <v>198</v>
      </c>
      <c r="B41" s="298"/>
      <c r="C41" s="298"/>
      <c r="D41" s="298"/>
      <c r="E41" s="298"/>
      <c r="F41" s="298"/>
      <c r="G41" s="298"/>
      <c r="H41" s="297"/>
      <c r="I41" s="297"/>
      <c r="J41" s="297"/>
      <c r="K41" s="297"/>
      <c r="L41" s="297"/>
      <c r="M41" s="302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303">
        <v>20.3</v>
      </c>
    </row>
    <row r="42" spans="1:28" ht="37.5">
      <c r="A42" s="301" t="s">
        <v>198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304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305">
        <v>294</v>
      </c>
    </row>
    <row r="43" spans="1:28" ht="18.75">
      <c r="A43" s="297" t="s">
        <v>199</v>
      </c>
      <c r="B43" s="298"/>
      <c r="C43" s="298"/>
      <c r="D43" s="298"/>
      <c r="E43" s="298"/>
      <c r="F43" s="306">
        <f>SUM(F40+F23)</f>
        <v>13.85</v>
      </c>
      <c r="G43" s="306"/>
      <c r="H43" s="306">
        <f>SUM(H40+H23)</f>
        <v>85.5</v>
      </c>
      <c r="I43" s="306">
        <f>SUM(I40+I23)</f>
        <v>46.844999999999999</v>
      </c>
      <c r="J43" s="306">
        <f>SUM(J40+J23)</f>
        <v>37.049999999999997</v>
      </c>
      <c r="K43" s="306"/>
      <c r="L43" s="306">
        <f>SUM(L40+L23)</f>
        <v>22</v>
      </c>
      <c r="M43" s="306">
        <f>SUM(M40+M23)</f>
        <v>24</v>
      </c>
      <c r="N43" s="306">
        <f>SUM(N40+N23)</f>
        <v>4</v>
      </c>
      <c r="O43" s="306">
        <f>SUM(O40+O23)</f>
        <v>11</v>
      </c>
      <c r="P43" s="306"/>
      <c r="Q43" s="306">
        <f>SUM(Q40+Q23)</f>
        <v>2.5</v>
      </c>
      <c r="R43" s="306"/>
      <c r="S43" s="306"/>
      <c r="T43" s="306"/>
      <c r="U43" s="306">
        <f>SUM(U40+U23)</f>
        <v>16.5</v>
      </c>
      <c r="V43" s="306"/>
      <c r="W43" s="306"/>
      <c r="X43" s="306">
        <f>SUM(X40+X23)</f>
        <v>3</v>
      </c>
      <c r="Y43" s="306">
        <f>SUM(Y40+Y23)</f>
        <v>3</v>
      </c>
      <c r="Z43" s="306">
        <f>SUM(Z40+Z23)</f>
        <v>4</v>
      </c>
      <c r="AA43" s="306">
        <f>SUM(AA40+AA23)</f>
        <v>32</v>
      </c>
      <c r="AB43" s="307">
        <f>SUM(AB42+AB41+AB40+AB23)</f>
        <v>605.69499999999994</v>
      </c>
    </row>
    <row r="44" spans="1:28" ht="15.75">
      <c r="A44" s="153"/>
      <c r="B44" s="154"/>
      <c r="C44" s="154"/>
      <c r="D44" s="154"/>
      <c r="E44" s="154"/>
      <c r="F44" s="155"/>
      <c r="G44" s="154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62"/>
    </row>
    <row r="45" spans="1:28" ht="15.75">
      <c r="A45" s="153"/>
      <c r="B45" s="154"/>
      <c r="C45" s="154"/>
      <c r="D45" s="154"/>
      <c r="E45" s="154"/>
      <c r="F45" s="155"/>
      <c r="G45" s="154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62"/>
    </row>
    <row r="46" spans="1:28" ht="15.75">
      <c r="A46" s="153"/>
      <c r="B46" s="154"/>
      <c r="C46" s="154"/>
      <c r="D46" s="154"/>
      <c r="E46" s="154"/>
      <c r="F46" s="155"/>
      <c r="G46" s="154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62"/>
    </row>
    <row r="47" spans="1:28" ht="15.75">
      <c r="A47" s="153"/>
      <c r="B47" s="154"/>
      <c r="C47" s="154"/>
      <c r="D47" s="154"/>
      <c r="E47" s="154"/>
      <c r="F47" s="155"/>
      <c r="G47" s="154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62"/>
    </row>
    <row r="48" spans="1:28" ht="15.75">
      <c r="A48" s="273" t="s">
        <v>266</v>
      </c>
      <c r="B48" s="154"/>
      <c r="C48" s="154"/>
      <c r="D48" s="154"/>
      <c r="E48" s="273" t="s">
        <v>264</v>
      </c>
      <c r="F48" s="151"/>
      <c r="G48" s="151"/>
      <c r="H48" s="151"/>
      <c r="I48" s="151"/>
      <c r="J48" s="151"/>
      <c r="K48" s="273" t="s">
        <v>267</v>
      </c>
      <c r="L48" s="151"/>
      <c r="M48" s="151"/>
      <c r="N48" s="151"/>
      <c r="O48" s="151"/>
      <c r="P48" s="151"/>
      <c r="Q48" s="151"/>
      <c r="R48" s="414" t="s">
        <v>200</v>
      </c>
      <c r="S48" s="414"/>
      <c r="T48" s="414"/>
      <c r="U48" s="158"/>
      <c r="V48" s="159" t="s">
        <v>201</v>
      </c>
      <c r="W48" s="160"/>
      <c r="X48" s="160"/>
      <c r="Y48" s="163"/>
      <c r="Z48" s="163"/>
      <c r="AA48" s="163"/>
      <c r="AB48" s="164"/>
    </row>
    <row r="49" spans="1:28" ht="15.75">
      <c r="A49" s="151"/>
      <c r="B49" s="154"/>
      <c r="C49" s="154"/>
      <c r="D49" s="154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311"/>
      <c r="S49" s="311"/>
      <c r="T49" s="311"/>
      <c r="U49" s="158"/>
      <c r="V49" s="159"/>
      <c r="W49" s="160"/>
      <c r="X49" s="160"/>
      <c r="Y49" s="163"/>
      <c r="Z49" s="163"/>
      <c r="AA49" s="163"/>
      <c r="AB49" s="164"/>
    </row>
    <row r="50" spans="1:28" ht="15.75">
      <c r="A50" s="152" t="s">
        <v>155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  <c r="L50" s="151"/>
      <c r="M50" s="151"/>
      <c r="N50" s="151"/>
      <c r="O50" s="151"/>
      <c r="P50" s="151"/>
      <c r="Q50" s="151"/>
      <c r="R50" s="151"/>
      <c r="S50" s="151"/>
      <c r="T50" s="151"/>
      <c r="U50" s="161"/>
      <c r="V50" s="154"/>
      <c r="W50" s="154"/>
      <c r="X50" s="154"/>
      <c r="Y50" s="154"/>
      <c r="Z50" s="154"/>
      <c r="AA50" s="154"/>
      <c r="AB50" s="165"/>
    </row>
    <row r="51" spans="1:28" ht="15.7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1:28" ht="15.75">
      <c r="A52" s="3"/>
      <c r="B52" s="151"/>
      <c r="C52" s="151"/>
      <c r="D52" s="15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</sheetData>
  <mergeCells count="36">
    <mergeCell ref="A10:A14"/>
    <mergeCell ref="B10:B14"/>
    <mergeCell ref="C10:E13"/>
    <mergeCell ref="F10:F14"/>
    <mergeCell ref="G10:G14"/>
    <mergeCell ref="Q13:Q14"/>
    <mergeCell ref="R13:R14"/>
    <mergeCell ref="U13:U14"/>
    <mergeCell ref="V13:V14"/>
    <mergeCell ref="C7:AB7"/>
    <mergeCell ref="B8:AB8"/>
    <mergeCell ref="B9:AB9"/>
    <mergeCell ref="H10:AA10"/>
    <mergeCell ref="AB10:AB14"/>
    <mergeCell ref="H11:H14"/>
    <mergeCell ref="I11:I14"/>
    <mergeCell ref="J11:J14"/>
    <mergeCell ref="K11:L12"/>
    <mergeCell ref="M11:N12"/>
    <mergeCell ref="U11:X12"/>
    <mergeCell ref="R48:T48"/>
    <mergeCell ref="P11:R12"/>
    <mergeCell ref="S11:S14"/>
    <mergeCell ref="T11:T14"/>
    <mergeCell ref="A15:AB15"/>
    <mergeCell ref="A24:AB24"/>
    <mergeCell ref="Y11:Y14"/>
    <mergeCell ref="AA11:AA14"/>
    <mergeCell ref="N13:N14"/>
    <mergeCell ref="W13:W14"/>
    <mergeCell ref="X13:X14"/>
    <mergeCell ref="O11:O14"/>
    <mergeCell ref="K13:K14"/>
    <mergeCell ref="L13:L14"/>
    <mergeCell ref="M13:M14"/>
    <mergeCell ref="P13:P1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topLeftCell="A4" zoomScaleNormal="100" workbookViewId="0">
      <selection activeCell="L19" sqref="L19"/>
    </sheetView>
  </sheetViews>
  <sheetFormatPr defaultColWidth="9" defaultRowHeight="15"/>
  <cols>
    <col min="1" max="1" width="14.85546875" customWidth="1"/>
    <col min="2" max="2" width="5.7109375" customWidth="1"/>
    <col min="3" max="3" width="13.140625" customWidth="1"/>
    <col min="4" max="4" width="4.85546875" customWidth="1"/>
    <col min="5" max="6" width="4.42578125" customWidth="1"/>
    <col min="7" max="7" width="5.28515625" customWidth="1"/>
    <col min="8" max="8" width="6" customWidth="1"/>
    <col min="9" max="9" width="5.85546875" customWidth="1"/>
    <col min="10" max="10" width="6.140625" customWidth="1"/>
    <col min="11" max="11" width="5.5703125" customWidth="1"/>
    <col min="12" max="12" width="5.28515625" customWidth="1"/>
    <col min="13" max="13" width="5.140625" customWidth="1"/>
    <col min="14" max="14" width="7" customWidth="1"/>
    <col min="15" max="15" width="5" customWidth="1"/>
    <col min="16" max="16" width="6.140625" customWidth="1"/>
    <col min="17" max="17" width="5.28515625" customWidth="1"/>
  </cols>
  <sheetData>
    <row r="2" spans="1:18">
      <c r="A2" s="495" t="s">
        <v>191</v>
      </c>
      <c r="B2" s="495"/>
      <c r="C2" s="495"/>
      <c r="D2" s="1"/>
      <c r="E2" s="2" t="s">
        <v>202</v>
      </c>
      <c r="F2" s="2"/>
      <c r="G2" s="1"/>
      <c r="H2" s="1" t="s">
        <v>203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customHeight="1">
      <c r="A3" s="500" t="s">
        <v>204</v>
      </c>
      <c r="B3" s="506" t="s">
        <v>9</v>
      </c>
      <c r="C3" s="509" t="s">
        <v>205</v>
      </c>
      <c r="D3" s="489" t="s">
        <v>206</v>
      </c>
      <c r="E3" s="489" t="s">
        <v>207</v>
      </c>
      <c r="F3" s="123"/>
      <c r="G3" s="489" t="s">
        <v>14</v>
      </c>
      <c r="H3" s="124" t="s">
        <v>208</v>
      </c>
      <c r="I3" s="124" t="s">
        <v>209</v>
      </c>
      <c r="J3" s="144" t="s">
        <v>210</v>
      </c>
      <c r="K3" s="496" t="s">
        <v>211</v>
      </c>
      <c r="L3" s="496"/>
      <c r="M3" s="496"/>
      <c r="N3" s="496"/>
      <c r="O3" s="496"/>
      <c r="P3" s="496"/>
      <c r="Q3" s="496"/>
      <c r="R3" s="496"/>
    </row>
    <row r="4" spans="1:18" ht="63" customHeight="1">
      <c r="A4" s="501"/>
      <c r="B4" s="507"/>
      <c r="C4" s="510"/>
      <c r="D4" s="512"/>
      <c r="E4" s="512"/>
      <c r="F4" s="512" t="s">
        <v>13</v>
      </c>
      <c r="G4" s="512"/>
      <c r="H4" s="489" t="s">
        <v>212</v>
      </c>
      <c r="I4" s="489" t="s">
        <v>212</v>
      </c>
      <c r="J4" s="489" t="s">
        <v>212</v>
      </c>
      <c r="K4" s="491" t="s">
        <v>213</v>
      </c>
      <c r="L4" s="489" t="s">
        <v>214</v>
      </c>
      <c r="M4" s="497" t="s">
        <v>42</v>
      </c>
      <c r="N4" s="498"/>
      <c r="O4" s="493" t="s">
        <v>215</v>
      </c>
      <c r="P4" s="489" t="s">
        <v>216</v>
      </c>
      <c r="Q4" s="489" t="s">
        <v>217</v>
      </c>
      <c r="R4" s="489" t="s">
        <v>218</v>
      </c>
    </row>
    <row r="5" spans="1:18" ht="60.75" customHeight="1">
      <c r="A5" s="502"/>
      <c r="B5" s="508"/>
      <c r="C5" s="511"/>
      <c r="D5" s="490"/>
      <c r="E5" s="490"/>
      <c r="F5" s="490"/>
      <c r="G5" s="490"/>
      <c r="H5" s="490"/>
      <c r="I5" s="490"/>
      <c r="J5" s="490"/>
      <c r="K5" s="492"/>
      <c r="L5" s="490"/>
      <c r="M5" s="145" t="s">
        <v>219</v>
      </c>
      <c r="N5" s="145" t="s">
        <v>220</v>
      </c>
      <c r="O5" s="494"/>
      <c r="P5" s="490"/>
      <c r="Q5" s="490"/>
      <c r="R5" s="490"/>
    </row>
    <row r="6" spans="1:18" ht="25.5">
      <c r="A6" s="125" t="s">
        <v>84</v>
      </c>
      <c r="B6" s="126">
        <v>5</v>
      </c>
      <c r="C6" s="127" t="s">
        <v>83</v>
      </c>
      <c r="D6" s="128">
        <v>11</v>
      </c>
      <c r="E6" s="128">
        <v>9</v>
      </c>
      <c r="F6" s="129">
        <f>D6+E6</f>
        <v>20</v>
      </c>
      <c r="G6" s="130">
        <v>6</v>
      </c>
      <c r="H6" s="131">
        <v>2</v>
      </c>
      <c r="I6" s="131"/>
      <c r="J6" s="131"/>
      <c r="K6" s="130"/>
      <c r="L6" s="130"/>
      <c r="M6" s="130"/>
      <c r="N6" s="130"/>
      <c r="O6" s="130"/>
      <c r="P6" s="130"/>
      <c r="Q6" s="130"/>
      <c r="R6" s="51">
        <f>SUM(H6:Q6)</f>
        <v>2</v>
      </c>
    </row>
    <row r="7" spans="1:18" ht="25.5">
      <c r="A7" s="125" t="s">
        <v>221</v>
      </c>
      <c r="B7" s="126">
        <v>5</v>
      </c>
      <c r="C7" s="127" t="s">
        <v>222</v>
      </c>
      <c r="D7" s="128">
        <v>11</v>
      </c>
      <c r="E7" s="128">
        <v>9</v>
      </c>
      <c r="F7" s="129">
        <f t="shared" ref="F7:F16" si="0">D7+E7</f>
        <v>20</v>
      </c>
      <c r="G7" s="132">
        <v>6</v>
      </c>
      <c r="H7" s="131">
        <v>2</v>
      </c>
      <c r="I7" s="131"/>
      <c r="J7" s="131"/>
      <c r="K7" s="130"/>
      <c r="L7" s="130"/>
      <c r="M7" s="130"/>
      <c r="N7" s="130"/>
      <c r="O7" s="130"/>
      <c r="P7" s="130"/>
      <c r="Q7" s="130"/>
      <c r="R7" s="51">
        <f t="shared" ref="R7:R23" si="1">SUM(H7:Q7)</f>
        <v>2</v>
      </c>
    </row>
    <row r="8" spans="1:18" ht="25.5">
      <c r="A8" s="503" t="s">
        <v>223</v>
      </c>
      <c r="B8" s="108">
        <v>5</v>
      </c>
      <c r="C8" s="133" t="s">
        <v>68</v>
      </c>
      <c r="D8" s="111">
        <v>7</v>
      </c>
      <c r="E8" s="111">
        <v>11</v>
      </c>
      <c r="F8" s="129">
        <f t="shared" si="0"/>
        <v>18</v>
      </c>
      <c r="G8" s="35">
        <v>3</v>
      </c>
      <c r="H8" s="46">
        <v>2</v>
      </c>
      <c r="I8" s="46"/>
      <c r="J8" s="46"/>
      <c r="K8" s="146"/>
      <c r="L8" s="147"/>
      <c r="M8" s="35"/>
      <c r="N8" s="35"/>
      <c r="O8" s="39"/>
      <c r="P8" s="39"/>
      <c r="Q8" s="39"/>
      <c r="R8" s="51">
        <f t="shared" si="1"/>
        <v>2</v>
      </c>
    </row>
    <row r="9" spans="1:18" ht="25.5">
      <c r="A9" s="503"/>
      <c r="B9" s="108">
        <v>5</v>
      </c>
      <c r="C9" s="134" t="s">
        <v>224</v>
      </c>
      <c r="D9" s="111">
        <v>4</v>
      </c>
      <c r="E9" s="111">
        <v>7</v>
      </c>
      <c r="F9" s="129">
        <f t="shared" si="0"/>
        <v>11</v>
      </c>
      <c r="G9" s="35">
        <v>3</v>
      </c>
      <c r="H9" s="46"/>
      <c r="I9" s="46"/>
      <c r="J9" s="46"/>
      <c r="K9" s="146"/>
      <c r="L9" s="147"/>
      <c r="M9" s="35"/>
      <c r="N9" s="35"/>
      <c r="O9" s="39"/>
      <c r="P9" s="39"/>
      <c r="Q9" s="39"/>
      <c r="R9" s="51">
        <f t="shared" si="1"/>
        <v>0</v>
      </c>
    </row>
    <row r="10" spans="1:18" ht="27" customHeight="1">
      <c r="A10" s="504" t="s">
        <v>225</v>
      </c>
      <c r="B10" s="108">
        <v>5</v>
      </c>
      <c r="C10" s="134" t="s">
        <v>226</v>
      </c>
      <c r="D10" s="128">
        <v>8</v>
      </c>
      <c r="E10" s="128">
        <v>12</v>
      </c>
      <c r="F10" s="129">
        <f t="shared" si="0"/>
        <v>20</v>
      </c>
      <c r="G10" s="35">
        <v>3</v>
      </c>
      <c r="H10" s="46">
        <v>2</v>
      </c>
      <c r="I10" s="46"/>
      <c r="J10" s="46"/>
      <c r="K10" s="146"/>
      <c r="L10" s="35"/>
      <c r="M10" s="35"/>
      <c r="N10" s="35"/>
      <c r="O10" s="39"/>
      <c r="P10" s="39"/>
      <c r="Q10" s="39"/>
      <c r="R10" s="51">
        <f t="shared" si="1"/>
        <v>2</v>
      </c>
    </row>
    <row r="11" spans="1:18" ht="15.75">
      <c r="A11" s="505"/>
      <c r="B11" s="108">
        <v>5</v>
      </c>
      <c r="C11" s="135" t="s">
        <v>81</v>
      </c>
      <c r="D11" s="128">
        <v>7</v>
      </c>
      <c r="E11" s="128">
        <v>4</v>
      </c>
      <c r="F11" s="129">
        <f t="shared" si="0"/>
        <v>11</v>
      </c>
      <c r="G11" s="35">
        <v>3</v>
      </c>
      <c r="H11" s="46"/>
      <c r="I11" s="46"/>
      <c r="J11" s="46"/>
      <c r="K11" s="146"/>
      <c r="L11" s="35"/>
      <c r="M11" s="35"/>
      <c r="N11" s="35"/>
      <c r="O11" s="39"/>
      <c r="P11" s="39"/>
      <c r="Q11" s="39"/>
      <c r="R11" s="51">
        <f t="shared" si="1"/>
        <v>0</v>
      </c>
    </row>
    <row r="12" spans="1:18" ht="45" customHeight="1">
      <c r="A12" s="504" t="s">
        <v>227</v>
      </c>
      <c r="B12" s="108">
        <v>5</v>
      </c>
      <c r="C12" s="134" t="s">
        <v>228</v>
      </c>
      <c r="D12" s="128">
        <v>7</v>
      </c>
      <c r="E12" s="128">
        <v>13</v>
      </c>
      <c r="F12" s="129">
        <f t="shared" si="0"/>
        <v>20</v>
      </c>
      <c r="G12" s="35">
        <v>4</v>
      </c>
      <c r="H12" s="46">
        <v>2</v>
      </c>
      <c r="I12" s="46"/>
      <c r="J12" s="46"/>
      <c r="K12" s="146"/>
      <c r="L12" s="35"/>
      <c r="M12" s="35"/>
      <c r="N12" s="35"/>
      <c r="O12" s="39"/>
      <c r="P12" s="39"/>
      <c r="Q12" s="39"/>
      <c r="R12" s="51">
        <f t="shared" si="1"/>
        <v>2</v>
      </c>
    </row>
    <row r="13" spans="1:18" ht="15.75">
      <c r="A13" s="505"/>
      <c r="B13" s="108">
        <v>5</v>
      </c>
      <c r="C13" s="134" t="s">
        <v>229</v>
      </c>
      <c r="D13" s="128">
        <v>6</v>
      </c>
      <c r="E13" s="128">
        <v>4</v>
      </c>
      <c r="F13" s="129">
        <f t="shared" si="0"/>
        <v>10</v>
      </c>
      <c r="G13" s="35">
        <v>4</v>
      </c>
      <c r="H13" s="46"/>
      <c r="I13" s="46"/>
      <c r="J13" s="46"/>
      <c r="K13" s="146"/>
      <c r="L13" s="35"/>
      <c r="M13" s="35"/>
      <c r="N13" s="35"/>
      <c r="O13" s="39"/>
      <c r="P13" s="39"/>
      <c r="Q13" s="39"/>
      <c r="R13" s="51">
        <f t="shared" si="1"/>
        <v>0</v>
      </c>
    </row>
    <row r="14" spans="1:18" ht="27.95" customHeight="1">
      <c r="A14" s="136" t="s">
        <v>230</v>
      </c>
      <c r="B14" s="108"/>
      <c r="C14" s="133" t="s">
        <v>231</v>
      </c>
      <c r="D14" s="111"/>
      <c r="E14" s="111">
        <v>5</v>
      </c>
      <c r="F14" s="129">
        <v>5</v>
      </c>
      <c r="G14" s="39"/>
      <c r="H14" s="39"/>
      <c r="I14" s="39"/>
      <c r="J14" s="39"/>
      <c r="K14" s="39"/>
      <c r="L14" s="39"/>
      <c r="M14" s="39"/>
      <c r="N14" s="39"/>
      <c r="O14" s="47">
        <v>6.25</v>
      </c>
      <c r="P14" s="39"/>
      <c r="Q14" s="39"/>
      <c r="R14" s="51">
        <f t="shared" si="1"/>
        <v>6.25</v>
      </c>
    </row>
    <row r="15" spans="1:18" ht="25.5">
      <c r="A15" s="91" t="s">
        <v>132</v>
      </c>
      <c r="B15" s="137">
        <v>5</v>
      </c>
      <c r="C15" s="106" t="s">
        <v>133</v>
      </c>
      <c r="D15" s="37">
        <v>4</v>
      </c>
      <c r="E15" s="37">
        <v>2</v>
      </c>
      <c r="F15" s="129">
        <f t="shared" si="0"/>
        <v>6</v>
      </c>
      <c r="G15" s="138">
        <v>1</v>
      </c>
      <c r="H15" s="138">
        <v>3</v>
      </c>
      <c r="I15" s="140"/>
      <c r="J15" s="139"/>
      <c r="K15" s="37"/>
      <c r="L15" s="37"/>
      <c r="M15" s="37"/>
      <c r="N15" s="37"/>
      <c r="O15" s="39"/>
      <c r="P15" s="39"/>
      <c r="Q15" s="39"/>
      <c r="R15" s="51">
        <f t="shared" si="1"/>
        <v>3</v>
      </c>
    </row>
    <row r="16" spans="1:18" ht="38.25">
      <c r="A16" s="42" t="s">
        <v>144</v>
      </c>
      <c r="B16" s="139">
        <v>5</v>
      </c>
      <c r="C16" s="138" t="s">
        <v>142</v>
      </c>
      <c r="D16" s="139">
        <v>2</v>
      </c>
      <c r="E16" s="139">
        <v>3</v>
      </c>
      <c r="F16" s="129">
        <f t="shared" si="0"/>
        <v>5</v>
      </c>
      <c r="G16" s="139">
        <v>3</v>
      </c>
      <c r="H16" s="140">
        <v>2</v>
      </c>
      <c r="I16" s="140">
        <v>1</v>
      </c>
      <c r="J16" s="139"/>
      <c r="K16" s="139"/>
      <c r="L16" s="139"/>
      <c r="M16" s="139"/>
      <c r="N16" s="139"/>
      <c r="O16" s="139"/>
      <c r="P16" s="139"/>
      <c r="Q16" s="139"/>
      <c r="R16" s="51">
        <f t="shared" si="1"/>
        <v>3</v>
      </c>
    </row>
    <row r="17" spans="1:18" ht="22.5">
      <c r="A17" s="18" t="s">
        <v>52</v>
      </c>
      <c r="B17" s="141">
        <v>5</v>
      </c>
      <c r="C17" s="18" t="s">
        <v>115</v>
      </c>
      <c r="D17" s="17"/>
      <c r="E17" s="17">
        <v>22</v>
      </c>
      <c r="F17" s="19">
        <v>22</v>
      </c>
      <c r="G17" s="17">
        <v>5</v>
      </c>
      <c r="H17" s="17">
        <v>0.5</v>
      </c>
      <c r="I17" s="17"/>
      <c r="J17" s="17">
        <v>1</v>
      </c>
      <c r="K17" s="17">
        <v>0.5</v>
      </c>
      <c r="L17" s="148"/>
      <c r="M17" s="48"/>
      <c r="N17" s="48"/>
      <c r="O17" s="48"/>
      <c r="P17" s="48"/>
      <c r="Q17" s="48"/>
      <c r="R17" s="51">
        <f t="shared" si="1"/>
        <v>2</v>
      </c>
    </row>
    <row r="18" spans="1:18" ht="23.25">
      <c r="A18" s="142" t="s">
        <v>108</v>
      </c>
      <c r="B18" s="64">
        <v>5</v>
      </c>
      <c r="C18" s="18" t="s">
        <v>109</v>
      </c>
      <c r="D18" s="17"/>
      <c r="E18" s="17">
        <v>6</v>
      </c>
      <c r="F18" s="17">
        <v>6</v>
      </c>
      <c r="G18" s="15">
        <v>5</v>
      </c>
      <c r="H18" s="17">
        <v>0.5</v>
      </c>
      <c r="I18" s="17"/>
      <c r="J18" s="17">
        <v>0.5</v>
      </c>
      <c r="K18" s="17">
        <v>0.5</v>
      </c>
      <c r="L18" s="149"/>
      <c r="M18" s="48"/>
      <c r="N18" s="48"/>
      <c r="O18" s="48"/>
      <c r="P18" s="48"/>
      <c r="Q18" s="48"/>
      <c r="R18" s="51">
        <f t="shared" si="1"/>
        <v>1.5</v>
      </c>
    </row>
    <row r="19" spans="1:18" ht="25.5">
      <c r="A19" s="91" t="s">
        <v>232</v>
      </c>
      <c r="B19" s="37">
        <v>5</v>
      </c>
      <c r="C19" s="106" t="s">
        <v>142</v>
      </c>
      <c r="D19" s="39">
        <v>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>
        <v>4</v>
      </c>
      <c r="Q19" s="39"/>
      <c r="R19" s="51">
        <f t="shared" si="1"/>
        <v>4</v>
      </c>
    </row>
    <row r="20" spans="1:18" ht="25.5">
      <c r="A20" s="91" t="s">
        <v>232</v>
      </c>
      <c r="B20" s="37"/>
      <c r="C20" s="106" t="s">
        <v>133</v>
      </c>
      <c r="D20" s="39">
        <v>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>
        <v>4</v>
      </c>
      <c r="Q20" s="39"/>
      <c r="R20" s="51">
        <f t="shared" si="1"/>
        <v>4</v>
      </c>
    </row>
    <row r="21" spans="1:18" ht="26.25">
      <c r="A21" s="36" t="s">
        <v>35</v>
      </c>
      <c r="B21" s="37"/>
      <c r="C21" s="106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>
        <v>1.5</v>
      </c>
      <c r="R21" s="51">
        <f t="shared" si="1"/>
        <v>1.5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>
        <v>4</v>
      </c>
      <c r="M22" s="39"/>
      <c r="N22" s="39"/>
      <c r="O22" s="39"/>
      <c r="P22" s="39"/>
      <c r="Q22" s="39"/>
      <c r="R22" s="51">
        <f t="shared" si="1"/>
        <v>4</v>
      </c>
    </row>
    <row r="23" spans="1:18" ht="15.75">
      <c r="A23" s="37"/>
      <c r="B23" s="37"/>
      <c r="C23" s="37"/>
      <c r="D23" s="37"/>
      <c r="E23" s="37"/>
      <c r="F23" s="37"/>
      <c r="G23" s="37"/>
      <c r="H23" s="37">
        <f>SUM(H6:H22)</f>
        <v>16</v>
      </c>
      <c r="I23" s="37">
        <f t="shared" ref="I23:Q23" si="2">SUM(I6:I22)</f>
        <v>1</v>
      </c>
      <c r="J23" s="37">
        <f t="shared" si="2"/>
        <v>1.5</v>
      </c>
      <c r="K23" s="37">
        <f t="shared" si="2"/>
        <v>1</v>
      </c>
      <c r="L23" s="37">
        <f t="shared" si="2"/>
        <v>4</v>
      </c>
      <c r="M23" s="37">
        <f t="shared" si="2"/>
        <v>0</v>
      </c>
      <c r="N23" s="37">
        <f t="shared" si="2"/>
        <v>0</v>
      </c>
      <c r="O23" s="37">
        <f t="shared" si="2"/>
        <v>6.25</v>
      </c>
      <c r="P23" s="37">
        <f t="shared" si="2"/>
        <v>8</v>
      </c>
      <c r="Q23" s="37">
        <f t="shared" si="2"/>
        <v>1.5</v>
      </c>
      <c r="R23" s="51">
        <f t="shared" si="1"/>
        <v>39.25</v>
      </c>
    </row>
    <row r="27" spans="1:18" ht="15.75">
      <c r="A27" s="3"/>
      <c r="B27" s="3"/>
      <c r="C27" s="499" t="s">
        <v>233</v>
      </c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3"/>
      <c r="O27" s="3"/>
      <c r="P27" s="3"/>
      <c r="Q27" s="3"/>
      <c r="R27" s="3"/>
    </row>
    <row r="28" spans="1:18">
      <c r="A28" s="3"/>
      <c r="B28" s="3"/>
      <c r="C28" s="3"/>
      <c r="D28" s="3"/>
      <c r="E28" s="3"/>
      <c r="F28" s="3"/>
      <c r="G28" s="143"/>
      <c r="H28" s="143"/>
      <c r="I28" s="143"/>
      <c r="J28" s="143"/>
      <c r="K28" s="143"/>
      <c r="L28" s="143"/>
      <c r="M28" s="143"/>
      <c r="N28" s="3"/>
      <c r="O28" s="3"/>
      <c r="P28" s="3"/>
      <c r="Q28" s="3"/>
      <c r="R28" s="3"/>
    </row>
  </sheetData>
  <mergeCells count="23">
    <mergeCell ref="A2:C2"/>
    <mergeCell ref="K3:R3"/>
    <mergeCell ref="M4:N4"/>
    <mergeCell ref="C27:M27"/>
    <mergeCell ref="A3:A5"/>
    <mergeCell ref="A8:A9"/>
    <mergeCell ref="A10:A11"/>
    <mergeCell ref="A12:A13"/>
    <mergeCell ref="B3:B5"/>
    <mergeCell ref="C3:C5"/>
    <mergeCell ref="D3:D5"/>
    <mergeCell ref="E3:E5"/>
    <mergeCell ref="F4:F5"/>
    <mergeCell ref="G3:G5"/>
    <mergeCell ref="H4:H5"/>
    <mergeCell ref="I4:I5"/>
    <mergeCell ref="Q4:Q5"/>
    <mergeCell ref="R4:R5"/>
    <mergeCell ref="J4:J5"/>
    <mergeCell ref="K4:K5"/>
    <mergeCell ref="L4:L5"/>
    <mergeCell ref="O4:O5"/>
    <mergeCell ref="P4:P5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view="pageBreakPreview" zoomScaleNormal="100" workbookViewId="0">
      <selection activeCell="C15" sqref="C15"/>
    </sheetView>
  </sheetViews>
  <sheetFormatPr defaultColWidth="9" defaultRowHeight="15"/>
  <cols>
    <col min="1" max="1" width="15.5703125" customWidth="1"/>
    <col min="2" max="2" width="6.42578125" customWidth="1"/>
    <col min="3" max="3" width="17.7109375" customWidth="1"/>
    <col min="4" max="4" width="5.28515625" customWidth="1"/>
    <col min="5" max="5" width="5.140625" customWidth="1"/>
    <col min="6" max="6" width="5.85546875" customWidth="1"/>
    <col min="7" max="7" width="5.7109375" customWidth="1"/>
    <col min="8" max="8" width="5.85546875" customWidth="1"/>
  </cols>
  <sheetData>
    <row r="2" spans="1:17">
      <c r="A2" s="495" t="s">
        <v>17</v>
      </c>
      <c r="B2" s="495"/>
      <c r="C2" s="495"/>
      <c r="D2" s="1"/>
      <c r="E2" s="2" t="s">
        <v>202</v>
      </c>
      <c r="F2" s="2"/>
      <c r="G2" s="1"/>
      <c r="H2" s="1" t="s">
        <v>234</v>
      </c>
      <c r="I2" s="3"/>
      <c r="J2" s="3"/>
      <c r="K2" s="3"/>
      <c r="L2" s="3"/>
      <c r="M2" s="3"/>
      <c r="N2" s="3"/>
      <c r="O2" s="3"/>
      <c r="P2" s="3"/>
      <c r="Q2" s="3"/>
    </row>
    <row r="4" spans="1:17" ht="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17" t="s">
        <v>211</v>
      </c>
      <c r="L5" s="517"/>
      <c r="M5" s="517"/>
      <c r="N5" s="517"/>
      <c r="O5" s="517"/>
      <c r="P5" s="517"/>
      <c r="Q5" s="517"/>
    </row>
    <row r="6" spans="1:17" ht="15" customHeight="1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4" t="s">
        <v>213</v>
      </c>
      <c r="L6" s="515" t="s">
        <v>214</v>
      </c>
      <c r="M6" s="518" t="s">
        <v>42</v>
      </c>
      <c r="N6" s="519"/>
      <c r="O6" s="513" t="s">
        <v>215</v>
      </c>
      <c r="P6" s="515" t="s">
        <v>216</v>
      </c>
      <c r="Q6" s="515" t="s">
        <v>218</v>
      </c>
    </row>
    <row r="7" spans="1:17" ht="54.75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525"/>
      <c r="L7" s="516"/>
      <c r="M7" s="43" t="s">
        <v>219</v>
      </c>
      <c r="N7" s="43" t="s">
        <v>220</v>
      </c>
      <c r="O7" s="514"/>
      <c r="P7" s="516"/>
      <c r="Q7" s="516"/>
    </row>
    <row r="8" spans="1:17" ht="15.75">
      <c r="A8" s="107" t="s">
        <v>235</v>
      </c>
      <c r="B8" s="108">
        <v>5</v>
      </c>
      <c r="C8" s="109" t="s">
        <v>236</v>
      </c>
      <c r="D8" s="110">
        <v>3</v>
      </c>
      <c r="E8" s="111">
        <v>9</v>
      </c>
      <c r="F8" s="35">
        <f>E8+D8</f>
        <v>12</v>
      </c>
      <c r="G8" s="35">
        <v>7</v>
      </c>
      <c r="H8" s="46">
        <v>2</v>
      </c>
      <c r="I8" s="46">
        <v>1</v>
      </c>
      <c r="J8" s="46">
        <v>1</v>
      </c>
      <c r="K8" s="46">
        <v>2</v>
      </c>
      <c r="L8" s="46"/>
      <c r="M8" s="46"/>
      <c r="N8" s="35"/>
      <c r="O8" s="47"/>
      <c r="P8" s="39"/>
      <c r="Q8" s="51">
        <f t="shared" ref="Q8:Q16" si="0">SUM(H8:P8)</f>
        <v>6</v>
      </c>
    </row>
    <row r="9" spans="1:17" ht="30" customHeight="1">
      <c r="A9" s="112" t="s">
        <v>76</v>
      </c>
      <c r="B9" s="113">
        <v>5</v>
      </c>
      <c r="C9" s="114" t="s">
        <v>237</v>
      </c>
      <c r="D9" s="111">
        <v>13</v>
      </c>
      <c r="E9" s="111">
        <v>6</v>
      </c>
      <c r="F9" s="35">
        <f t="shared" ref="F9:F14" si="1">E9+D9</f>
        <v>19</v>
      </c>
      <c r="G9" s="35">
        <v>5</v>
      </c>
      <c r="H9" s="115">
        <v>2</v>
      </c>
      <c r="I9" s="46"/>
      <c r="J9" s="46"/>
      <c r="K9" s="46"/>
      <c r="L9" s="46"/>
      <c r="M9" s="46"/>
      <c r="N9" s="35"/>
      <c r="O9" s="39"/>
      <c r="P9" s="39"/>
      <c r="Q9" s="51">
        <f t="shared" si="0"/>
        <v>2</v>
      </c>
    </row>
    <row r="10" spans="1:17" ht="36" customHeight="1">
      <c r="A10" s="116" t="s">
        <v>230</v>
      </c>
      <c r="B10" s="108"/>
      <c r="C10" s="117" t="s">
        <v>238</v>
      </c>
      <c r="D10" s="110"/>
      <c r="E10" s="110">
        <v>1</v>
      </c>
      <c r="F10" s="35">
        <v>1</v>
      </c>
      <c r="G10" s="40">
        <v>7</v>
      </c>
      <c r="H10" s="40"/>
      <c r="I10" s="40"/>
      <c r="J10" s="40"/>
      <c r="K10" s="40"/>
      <c r="L10" s="40"/>
      <c r="M10" s="40"/>
      <c r="N10" s="40"/>
      <c r="O10" s="122">
        <v>1.25</v>
      </c>
      <c r="P10" s="122"/>
      <c r="Q10" s="51">
        <f t="shared" si="0"/>
        <v>1.25</v>
      </c>
    </row>
    <row r="11" spans="1:17" ht="31.5">
      <c r="A11" s="118" t="s">
        <v>232</v>
      </c>
      <c r="B11" s="40"/>
      <c r="C11" s="106" t="s">
        <v>133</v>
      </c>
      <c r="D11" s="39">
        <v>1</v>
      </c>
      <c r="E11" s="40"/>
      <c r="F11" s="35">
        <f t="shared" si="1"/>
        <v>1</v>
      </c>
      <c r="G11" s="40"/>
      <c r="H11" s="40"/>
      <c r="I11" s="40"/>
      <c r="J11" s="40"/>
      <c r="K11" s="40"/>
      <c r="L11" s="40"/>
      <c r="M11" s="40"/>
      <c r="N11" s="40"/>
      <c r="O11" s="48"/>
      <c r="P11" s="48">
        <v>2</v>
      </c>
      <c r="Q11" s="51">
        <f t="shared" si="0"/>
        <v>2</v>
      </c>
    </row>
    <row r="12" spans="1:17" ht="31.5">
      <c r="A12" s="118" t="s">
        <v>232</v>
      </c>
      <c r="B12" s="40"/>
      <c r="C12" s="106" t="s">
        <v>142</v>
      </c>
      <c r="D12" s="39">
        <v>1</v>
      </c>
      <c r="E12" s="40"/>
      <c r="F12" s="35">
        <f t="shared" si="1"/>
        <v>1</v>
      </c>
      <c r="G12" s="40"/>
      <c r="H12" s="40"/>
      <c r="I12" s="40"/>
      <c r="J12" s="40"/>
      <c r="K12" s="40"/>
      <c r="L12" s="40"/>
      <c r="M12" s="40"/>
      <c r="N12" s="40"/>
      <c r="O12" s="48"/>
      <c r="P12" s="48">
        <v>4</v>
      </c>
      <c r="Q12" s="51">
        <f t="shared" si="0"/>
        <v>4</v>
      </c>
    </row>
    <row r="13" spans="1:17" ht="22.5">
      <c r="A13" s="25" t="s">
        <v>239</v>
      </c>
      <c r="B13" s="87">
        <v>5</v>
      </c>
      <c r="C13" s="25" t="s">
        <v>119</v>
      </c>
      <c r="D13" s="17"/>
      <c r="E13" s="17">
        <v>6</v>
      </c>
      <c r="F13" s="19">
        <f t="shared" si="1"/>
        <v>6</v>
      </c>
      <c r="G13" s="15">
        <v>6</v>
      </c>
      <c r="H13" s="15">
        <v>0.5</v>
      </c>
      <c r="I13" s="17"/>
      <c r="J13" s="15">
        <v>0.5</v>
      </c>
      <c r="K13" s="15"/>
      <c r="L13" s="49">
        <v>0.5</v>
      </c>
      <c r="M13" s="40"/>
      <c r="N13" s="40"/>
      <c r="O13" s="39"/>
      <c r="P13" s="39"/>
      <c r="Q13" s="51">
        <f t="shared" si="0"/>
        <v>1.5</v>
      </c>
    </row>
    <row r="14" spans="1:17" ht="15.75">
      <c r="A14" s="118" t="s">
        <v>136</v>
      </c>
      <c r="B14" s="119">
        <v>5</v>
      </c>
      <c r="C14" s="106" t="s">
        <v>133</v>
      </c>
      <c r="D14" s="120">
        <v>4</v>
      </c>
      <c r="E14" s="120">
        <v>2</v>
      </c>
      <c r="F14" s="35">
        <f t="shared" si="1"/>
        <v>6</v>
      </c>
      <c r="G14" s="121">
        <v>2</v>
      </c>
      <c r="H14" s="121">
        <v>2</v>
      </c>
      <c r="I14" s="121"/>
      <c r="J14" s="121">
        <v>1</v>
      </c>
      <c r="K14" s="119"/>
      <c r="L14" s="119"/>
      <c r="M14" s="119"/>
      <c r="N14" s="120"/>
      <c r="O14" s="39"/>
      <c r="P14" s="39"/>
      <c r="Q14" s="51">
        <f t="shared" si="0"/>
        <v>3</v>
      </c>
    </row>
    <row r="15" spans="1:17" ht="26.25">
      <c r="A15" s="36" t="s">
        <v>214</v>
      </c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>
        <v>2</v>
      </c>
      <c r="M15" s="39"/>
      <c r="N15" s="39"/>
      <c r="O15" s="39"/>
      <c r="P15" s="39"/>
      <c r="Q15" s="51">
        <f t="shared" si="0"/>
        <v>2</v>
      </c>
    </row>
    <row r="16" spans="1:17" ht="15.75">
      <c r="A16" s="37"/>
      <c r="B16" s="37"/>
      <c r="C16" s="37"/>
      <c r="D16" s="40"/>
      <c r="E16" s="40"/>
      <c r="F16" s="40"/>
      <c r="G16" s="40"/>
      <c r="H16" s="40">
        <f>SUM(H8:H15)</f>
        <v>6.5</v>
      </c>
      <c r="I16" s="40">
        <f t="shared" ref="I16:P16" si="2">SUM(I8:I15)</f>
        <v>1</v>
      </c>
      <c r="J16" s="40">
        <f t="shared" si="2"/>
        <v>2.5</v>
      </c>
      <c r="K16" s="40">
        <f t="shared" si="2"/>
        <v>2</v>
      </c>
      <c r="L16" s="40">
        <f t="shared" si="2"/>
        <v>2.5</v>
      </c>
      <c r="M16" s="40">
        <f t="shared" si="2"/>
        <v>0</v>
      </c>
      <c r="N16" s="40">
        <f t="shared" si="2"/>
        <v>0</v>
      </c>
      <c r="O16" s="40">
        <f t="shared" si="2"/>
        <v>1.25</v>
      </c>
      <c r="P16" s="40">
        <f t="shared" si="2"/>
        <v>6</v>
      </c>
      <c r="Q16" s="51">
        <f t="shared" si="0"/>
        <v>21.75</v>
      </c>
    </row>
    <row r="20" spans="1:17" ht="15.75">
      <c r="A20" s="3"/>
      <c r="B20" s="3"/>
      <c r="C20" s="499" t="s">
        <v>233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3"/>
      <c r="O20" s="3"/>
      <c r="P20" s="3"/>
      <c r="Q20" s="3"/>
    </row>
  </sheetData>
  <mergeCells count="19">
    <mergeCell ref="C20:M20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6:K7"/>
    <mergeCell ref="L6:L7"/>
    <mergeCell ref="O6:O7"/>
    <mergeCell ref="P6:P7"/>
    <mergeCell ref="Q6:Q7"/>
    <mergeCell ref="A2:C2"/>
    <mergeCell ref="K5:Q5"/>
    <mergeCell ref="M6:N6"/>
  </mergeCell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view="pageBreakPreview" zoomScaleNormal="100" workbookViewId="0">
      <selection activeCell="C16" sqref="C16:M16"/>
    </sheetView>
  </sheetViews>
  <sheetFormatPr defaultColWidth="9" defaultRowHeight="15"/>
  <cols>
    <col min="1" max="1" width="15.140625" customWidth="1"/>
    <col min="3" max="3" width="11.42578125" customWidth="1"/>
    <col min="4" max="4" width="6.7109375" customWidth="1"/>
    <col min="5" max="5" width="6.42578125" customWidth="1"/>
    <col min="6" max="6" width="7.140625" customWidth="1"/>
    <col min="7" max="7" width="6.5703125" customWidth="1"/>
    <col min="8" max="8" width="5.5703125" customWidth="1"/>
    <col min="9" max="9" width="6.42578125" customWidth="1"/>
    <col min="10" max="10" width="5.85546875" customWidth="1"/>
    <col min="11" max="11" width="5.7109375" customWidth="1"/>
  </cols>
  <sheetData>
    <row r="1" spans="1:17">
      <c r="A1" s="495" t="s">
        <v>18</v>
      </c>
      <c r="B1" s="495"/>
      <c r="C1" s="495"/>
      <c r="D1" s="1"/>
      <c r="E1" s="2" t="s">
        <v>202</v>
      </c>
      <c r="F1" s="2"/>
      <c r="G1" s="1"/>
      <c r="H1" s="1" t="s">
        <v>240</v>
      </c>
      <c r="I1" s="3"/>
      <c r="J1" s="3"/>
      <c r="K1" s="3"/>
      <c r="L1" s="3"/>
      <c r="M1" s="3"/>
      <c r="N1" s="3"/>
      <c r="O1" s="3"/>
      <c r="P1" s="3"/>
      <c r="Q1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4" customHeight="1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17" t="s">
        <v>211</v>
      </c>
      <c r="L4" s="517"/>
      <c r="M4" s="517"/>
      <c r="N4" s="517"/>
      <c r="O4" s="517"/>
      <c r="P4" s="517"/>
      <c r="Q4" s="517"/>
    </row>
    <row r="5" spans="1:17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4" t="s">
        <v>213</v>
      </c>
      <c r="L5" s="515" t="s">
        <v>214</v>
      </c>
      <c r="M5" s="518" t="s">
        <v>42</v>
      </c>
      <c r="N5" s="519"/>
      <c r="O5" s="513" t="s">
        <v>215</v>
      </c>
      <c r="P5" s="515" t="s">
        <v>216</v>
      </c>
      <c r="Q5" s="515" t="s">
        <v>218</v>
      </c>
    </row>
    <row r="6" spans="1:17" ht="36.75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525"/>
      <c r="L6" s="516"/>
      <c r="M6" s="43" t="s">
        <v>219</v>
      </c>
      <c r="N6" s="43" t="s">
        <v>220</v>
      </c>
      <c r="O6" s="514"/>
      <c r="P6" s="516"/>
      <c r="Q6" s="516"/>
    </row>
    <row r="7" spans="1:17" ht="15.75">
      <c r="A7" s="94" t="s">
        <v>135</v>
      </c>
      <c r="B7" s="95">
        <v>5</v>
      </c>
      <c r="C7" s="96" t="s">
        <v>133</v>
      </c>
      <c r="D7" s="97">
        <v>4</v>
      </c>
      <c r="E7" s="97">
        <v>2</v>
      </c>
      <c r="F7" s="97">
        <v>7</v>
      </c>
      <c r="G7" s="97">
        <v>1</v>
      </c>
      <c r="H7" s="98">
        <v>2</v>
      </c>
      <c r="I7" s="98">
        <v>1</v>
      </c>
      <c r="J7" s="46"/>
      <c r="K7" s="46"/>
      <c r="L7" s="46"/>
      <c r="M7" s="46"/>
      <c r="N7" s="35"/>
      <c r="O7" s="47"/>
      <c r="P7" s="39"/>
      <c r="Q7" s="51">
        <f>SUM(H7:P7)</f>
        <v>3</v>
      </c>
    </row>
    <row r="8" spans="1:17" ht="38.25" customHeight="1">
      <c r="A8" s="99" t="s">
        <v>241</v>
      </c>
      <c r="B8" s="100">
        <v>5</v>
      </c>
      <c r="C8" s="101" t="s">
        <v>142</v>
      </c>
      <c r="D8" s="102">
        <v>2</v>
      </c>
      <c r="E8" s="102">
        <v>3</v>
      </c>
      <c r="F8" s="103">
        <f>D8+E8</f>
        <v>5</v>
      </c>
      <c r="G8" s="104">
        <v>3</v>
      </c>
      <c r="H8" s="105">
        <v>2</v>
      </c>
      <c r="I8" s="102">
        <v>1</v>
      </c>
      <c r="J8" s="46"/>
      <c r="K8" s="46"/>
      <c r="L8" s="46"/>
      <c r="M8" s="46"/>
      <c r="N8" s="35"/>
      <c r="O8" s="39"/>
      <c r="P8" s="39"/>
      <c r="Q8" s="51">
        <f>SUM(H8:P8)</f>
        <v>3</v>
      </c>
    </row>
    <row r="9" spans="1:17" ht="35.25" customHeight="1">
      <c r="A9" s="91" t="s">
        <v>232</v>
      </c>
      <c r="B9" s="40"/>
      <c r="C9" s="106" t="s">
        <v>133</v>
      </c>
      <c r="D9" s="39">
        <v>1</v>
      </c>
      <c r="E9" s="40"/>
      <c r="F9" s="35">
        <f>E9+D9</f>
        <v>1</v>
      </c>
      <c r="G9" s="40"/>
      <c r="H9" s="40"/>
      <c r="I9" s="40"/>
      <c r="J9" s="40"/>
      <c r="K9" s="40"/>
      <c r="L9" s="40"/>
      <c r="M9" s="40"/>
      <c r="N9" s="40"/>
      <c r="O9" s="48"/>
      <c r="P9" s="48">
        <v>2</v>
      </c>
      <c r="Q9" s="51">
        <f>SUM(H9:P9)</f>
        <v>2</v>
      </c>
    </row>
    <row r="10" spans="1:17" ht="25.5">
      <c r="A10" s="91" t="s">
        <v>232</v>
      </c>
      <c r="B10" s="40"/>
      <c r="C10" s="106" t="s">
        <v>142</v>
      </c>
      <c r="D10" s="39">
        <v>1</v>
      </c>
      <c r="E10" s="40"/>
      <c r="F10" s="35">
        <f>E10+D10</f>
        <v>1</v>
      </c>
      <c r="G10" s="40"/>
      <c r="H10" s="40"/>
      <c r="I10" s="40"/>
      <c r="J10" s="40"/>
      <c r="K10" s="40"/>
      <c r="L10" s="40"/>
      <c r="M10" s="40"/>
      <c r="N10" s="40"/>
      <c r="O10" s="48"/>
      <c r="P10" s="48">
        <v>4</v>
      </c>
      <c r="Q10" s="51">
        <f>SUM(H10:P10)</f>
        <v>4</v>
      </c>
    </row>
    <row r="11" spans="1:17" ht="26.25">
      <c r="A11" s="36" t="s">
        <v>214</v>
      </c>
      <c r="B11" s="37"/>
      <c r="C11" s="38"/>
      <c r="D11" s="39"/>
      <c r="E11" s="39"/>
      <c r="F11" s="39"/>
      <c r="G11" s="39"/>
      <c r="H11" s="39"/>
      <c r="I11" s="39"/>
      <c r="J11" s="39"/>
      <c r="K11" s="39"/>
      <c r="L11" s="39">
        <v>1</v>
      </c>
      <c r="M11" s="39"/>
      <c r="N11" s="39"/>
      <c r="O11" s="39"/>
      <c r="P11" s="39"/>
      <c r="Q11" s="51">
        <f>SUM(H11:P11)</f>
        <v>1</v>
      </c>
    </row>
    <row r="12" spans="1:17" ht="15.75">
      <c r="A12" s="37"/>
      <c r="B12" s="37"/>
      <c r="C12" s="37"/>
      <c r="D12" s="40"/>
      <c r="E12" s="40"/>
      <c r="F12" s="40"/>
      <c r="G12" s="40"/>
      <c r="H12" s="40">
        <f t="shared" ref="H12:Q12" si="0">SUM(H7:H11)</f>
        <v>4</v>
      </c>
      <c r="I12" s="40">
        <f t="shared" si="0"/>
        <v>2</v>
      </c>
      <c r="J12" s="40">
        <f t="shared" si="0"/>
        <v>0</v>
      </c>
      <c r="K12" s="40">
        <f t="shared" si="0"/>
        <v>0</v>
      </c>
      <c r="L12" s="40">
        <f t="shared" si="0"/>
        <v>1</v>
      </c>
      <c r="M12" s="40">
        <f t="shared" si="0"/>
        <v>0</v>
      </c>
      <c r="N12" s="40">
        <f t="shared" si="0"/>
        <v>0</v>
      </c>
      <c r="O12" s="40">
        <f t="shared" si="0"/>
        <v>0</v>
      </c>
      <c r="P12" s="40">
        <f t="shared" si="0"/>
        <v>6</v>
      </c>
      <c r="Q12" s="51">
        <f t="shared" si="0"/>
        <v>13</v>
      </c>
    </row>
    <row r="16" spans="1:17" ht="15.75">
      <c r="C16" s="499" t="s">
        <v>233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</row>
  </sheetData>
  <mergeCells count="19">
    <mergeCell ref="C16:M16"/>
    <mergeCell ref="A4:A6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5:K6"/>
    <mergeCell ref="L5:L6"/>
    <mergeCell ref="O5:O6"/>
    <mergeCell ref="P5:P6"/>
    <mergeCell ref="Q5:Q6"/>
    <mergeCell ref="A1:C1"/>
    <mergeCell ref="K4:Q4"/>
    <mergeCell ref="M5:N5"/>
  </mergeCells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zoomScaleNormal="100" workbookViewId="0">
      <selection activeCell="K19" sqref="K19"/>
    </sheetView>
  </sheetViews>
  <sheetFormatPr defaultColWidth="9" defaultRowHeight="15"/>
  <cols>
    <col min="1" max="1" width="14.7109375" customWidth="1"/>
    <col min="2" max="2" width="5.42578125" customWidth="1"/>
    <col min="3" max="3" width="12.28515625" customWidth="1"/>
    <col min="4" max="4" width="6.140625" customWidth="1"/>
    <col min="5" max="5" width="6" customWidth="1"/>
    <col min="6" max="6" width="6.28515625" customWidth="1"/>
    <col min="7" max="7" width="5.42578125" customWidth="1"/>
    <col min="8" max="8" width="6.7109375" customWidth="1"/>
    <col min="9" max="9" width="5.7109375" customWidth="1"/>
    <col min="10" max="10" width="6.28515625" customWidth="1"/>
  </cols>
  <sheetData>
    <row r="1" spans="1:18">
      <c r="A1" s="495" t="s">
        <v>19</v>
      </c>
      <c r="B1" s="495"/>
      <c r="C1" s="495"/>
      <c r="D1" s="1"/>
      <c r="E1" s="2" t="s">
        <v>202</v>
      </c>
      <c r="F1" s="2"/>
      <c r="G1" s="1"/>
      <c r="H1" s="1" t="s">
        <v>242</v>
      </c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4" customHeight="1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26" t="s">
        <v>31</v>
      </c>
      <c r="L4" s="517" t="s">
        <v>211</v>
      </c>
      <c r="M4" s="517"/>
      <c r="N4" s="517"/>
      <c r="O4" s="517"/>
      <c r="P4" s="517"/>
      <c r="Q4" s="517"/>
      <c r="R4" s="517"/>
    </row>
    <row r="5" spans="1:18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7"/>
      <c r="L5" s="524" t="s">
        <v>213</v>
      </c>
      <c r="M5" s="515" t="s">
        <v>214</v>
      </c>
      <c r="N5" s="518" t="s">
        <v>42</v>
      </c>
      <c r="O5" s="519"/>
      <c r="P5" s="513" t="s">
        <v>215</v>
      </c>
      <c r="Q5" s="515" t="s">
        <v>216</v>
      </c>
      <c r="R5" s="515" t="s">
        <v>218</v>
      </c>
    </row>
    <row r="6" spans="1:18" ht="45.75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359"/>
      <c r="L6" s="525"/>
      <c r="M6" s="516"/>
      <c r="N6" s="43" t="s">
        <v>219</v>
      </c>
      <c r="O6" s="43" t="s">
        <v>220</v>
      </c>
      <c r="P6" s="514"/>
      <c r="Q6" s="516"/>
      <c r="R6" s="516"/>
    </row>
    <row r="7" spans="1:18" ht="43.5" customHeight="1">
      <c r="A7" s="362" t="s">
        <v>52</v>
      </c>
      <c r="B7" s="7">
        <v>5</v>
      </c>
      <c r="C7" s="21" t="s">
        <v>53</v>
      </c>
      <c r="D7" s="7">
        <v>7</v>
      </c>
      <c r="E7" s="7">
        <v>11</v>
      </c>
      <c r="F7" s="9">
        <f>D7+E7</f>
        <v>18</v>
      </c>
      <c r="G7" s="10">
        <v>3</v>
      </c>
      <c r="H7" s="11"/>
      <c r="I7" s="7"/>
      <c r="J7" s="44">
        <v>4</v>
      </c>
      <c r="K7" s="45"/>
      <c r="L7" s="46"/>
      <c r="M7" s="46"/>
      <c r="N7" s="46"/>
      <c r="O7" s="35"/>
      <c r="P7" s="47"/>
      <c r="Q7" s="39"/>
      <c r="R7" s="51">
        <f>SUM(H7:Q7)</f>
        <v>4</v>
      </c>
    </row>
    <row r="8" spans="1:18" ht="15.75">
      <c r="A8" s="363"/>
      <c r="B8" s="7">
        <v>5</v>
      </c>
      <c r="C8" s="21" t="s">
        <v>54</v>
      </c>
      <c r="D8" s="7">
        <v>4</v>
      </c>
      <c r="E8" s="7">
        <v>7</v>
      </c>
      <c r="F8" s="9">
        <f>D8+E8</f>
        <v>11</v>
      </c>
      <c r="G8" s="10">
        <v>3</v>
      </c>
      <c r="H8" s="11"/>
      <c r="I8" s="7"/>
      <c r="J8" s="44">
        <v>2</v>
      </c>
      <c r="K8" s="10"/>
      <c r="L8" s="46"/>
      <c r="M8" s="46"/>
      <c r="N8" s="46"/>
      <c r="O8" s="35"/>
      <c r="P8" s="39"/>
      <c r="Q8" s="39"/>
      <c r="R8" s="51">
        <f>SUM(H8:Q8)</f>
        <v>2</v>
      </c>
    </row>
    <row r="9" spans="1:18" ht="15.75">
      <c r="A9" s="77" t="s">
        <v>74</v>
      </c>
      <c r="B9" s="7">
        <v>5</v>
      </c>
      <c r="C9" s="21" t="s">
        <v>75</v>
      </c>
      <c r="D9" s="7">
        <v>11</v>
      </c>
      <c r="E9" s="7">
        <v>9</v>
      </c>
      <c r="F9" s="9">
        <f>D9+E9</f>
        <v>20</v>
      </c>
      <c r="G9" s="10">
        <v>5</v>
      </c>
      <c r="H9" s="11">
        <v>2</v>
      </c>
      <c r="I9" s="7">
        <v>1</v>
      </c>
      <c r="J9" s="44">
        <v>2</v>
      </c>
      <c r="K9" s="10"/>
      <c r="L9" s="40"/>
      <c r="M9" s="40"/>
      <c r="N9" s="40"/>
      <c r="O9" s="40"/>
      <c r="P9" s="48"/>
      <c r="Q9" s="48"/>
      <c r="R9" s="51">
        <f>SUM(H9:Q9)</f>
        <v>5</v>
      </c>
    </row>
    <row r="10" spans="1:18" ht="22.5">
      <c r="A10" s="12" t="s">
        <v>80</v>
      </c>
      <c r="B10" s="7">
        <v>5</v>
      </c>
      <c r="C10" s="8" t="s">
        <v>81</v>
      </c>
      <c r="D10" s="7">
        <v>5</v>
      </c>
      <c r="E10" s="7">
        <v>2</v>
      </c>
      <c r="F10" s="9">
        <f>D10+E10</f>
        <v>7</v>
      </c>
      <c r="G10" s="10">
        <v>5</v>
      </c>
      <c r="H10" s="11">
        <v>2</v>
      </c>
      <c r="I10" s="15">
        <v>1</v>
      </c>
      <c r="J10" s="44">
        <v>2</v>
      </c>
      <c r="K10" s="10"/>
      <c r="L10" s="40"/>
      <c r="M10" s="40"/>
      <c r="N10" s="40"/>
      <c r="O10" s="40"/>
      <c r="P10" s="48"/>
      <c r="Q10" s="48"/>
      <c r="R10" s="51">
        <f>SUM(H10:Q10)</f>
        <v>5</v>
      </c>
    </row>
    <row r="11" spans="1:18" ht="22.5">
      <c r="A11" s="25" t="s">
        <v>112</v>
      </c>
      <c r="B11" s="92">
        <v>5</v>
      </c>
      <c r="C11" s="18" t="s">
        <v>113</v>
      </c>
      <c r="D11" s="65"/>
      <c r="E11" s="65">
        <v>6</v>
      </c>
      <c r="F11" s="65">
        <v>6</v>
      </c>
      <c r="G11" s="65">
        <v>5</v>
      </c>
      <c r="H11" s="15">
        <v>0.5</v>
      </c>
      <c r="I11" s="15"/>
      <c r="J11" s="15">
        <v>0.5</v>
      </c>
      <c r="K11" s="15">
        <v>0.5</v>
      </c>
      <c r="L11" s="49"/>
      <c r="M11" s="40"/>
      <c r="N11" s="40"/>
      <c r="O11" s="40"/>
      <c r="P11" s="48"/>
      <c r="Q11" s="48"/>
      <c r="R11" s="51">
        <f>SUM(H11:Q11)</f>
        <v>1.5</v>
      </c>
    </row>
    <row r="12" spans="1:18" ht="22.5">
      <c r="A12" s="25" t="s">
        <v>112</v>
      </c>
      <c r="B12" s="92">
        <v>5</v>
      </c>
      <c r="C12" s="18" t="s">
        <v>114</v>
      </c>
      <c r="D12" s="65"/>
      <c r="E12" s="65">
        <v>9</v>
      </c>
      <c r="F12" s="65">
        <v>9</v>
      </c>
      <c r="G12" s="65">
        <v>5</v>
      </c>
      <c r="H12" s="65">
        <v>0.5</v>
      </c>
      <c r="I12" s="65"/>
      <c r="J12" s="65">
        <v>0.5</v>
      </c>
      <c r="K12" s="65">
        <v>0.5</v>
      </c>
      <c r="L12" s="93"/>
      <c r="M12" s="40"/>
      <c r="N12" s="40"/>
      <c r="O12" s="40"/>
      <c r="P12" s="48"/>
      <c r="Q12" s="48"/>
      <c r="R12" s="51">
        <f t="shared" ref="R12:R18" si="0">SUM(H12:Q12)</f>
        <v>1.5</v>
      </c>
    </row>
    <row r="13" spans="1:18" ht="26.25" customHeight="1">
      <c r="A13" s="71" t="s">
        <v>116</v>
      </c>
      <c r="B13" s="15">
        <v>5</v>
      </c>
      <c r="C13" s="18" t="s">
        <v>117</v>
      </c>
      <c r="D13" s="17"/>
      <c r="E13" s="17">
        <v>13</v>
      </c>
      <c r="F13" s="19">
        <v>13</v>
      </c>
      <c r="G13" s="15">
        <v>6</v>
      </c>
      <c r="H13" s="15">
        <v>0.5</v>
      </c>
      <c r="I13" s="17"/>
      <c r="J13" s="15">
        <v>0.5</v>
      </c>
      <c r="K13" s="15">
        <v>0.5</v>
      </c>
      <c r="L13" s="49"/>
      <c r="M13" s="40"/>
      <c r="N13" s="40"/>
      <c r="O13" s="40"/>
      <c r="P13" s="48"/>
      <c r="Q13" s="48"/>
      <c r="R13" s="51">
        <f t="shared" si="0"/>
        <v>1.5</v>
      </c>
    </row>
    <row r="14" spans="1:18" ht="15.75">
      <c r="A14" s="25" t="s">
        <v>128</v>
      </c>
      <c r="B14" s="53">
        <v>5</v>
      </c>
      <c r="C14" s="18" t="s">
        <v>124</v>
      </c>
      <c r="D14" s="17"/>
      <c r="E14" s="17">
        <v>14</v>
      </c>
      <c r="F14" s="19">
        <v>14</v>
      </c>
      <c r="G14" s="15">
        <v>8</v>
      </c>
      <c r="H14" s="15">
        <v>0.5</v>
      </c>
      <c r="I14" s="17">
        <v>0.5</v>
      </c>
      <c r="J14" s="15"/>
      <c r="K14" s="15">
        <v>0.5</v>
      </c>
      <c r="L14" s="49"/>
      <c r="M14" s="40"/>
      <c r="N14" s="40"/>
      <c r="O14" s="40"/>
      <c r="P14" s="48"/>
      <c r="Q14" s="48"/>
      <c r="R14" s="51">
        <f t="shared" si="0"/>
        <v>1.5</v>
      </c>
    </row>
    <row r="15" spans="1:18" ht="15.75">
      <c r="A15" s="22" t="s">
        <v>139</v>
      </c>
      <c r="B15" s="23">
        <v>5</v>
      </c>
      <c r="C15" s="8" t="s">
        <v>133</v>
      </c>
      <c r="D15" s="15">
        <v>4</v>
      </c>
      <c r="E15" s="15">
        <v>2</v>
      </c>
      <c r="F15" s="15">
        <v>7</v>
      </c>
      <c r="G15" s="15">
        <v>2</v>
      </c>
      <c r="H15" s="15">
        <v>2</v>
      </c>
      <c r="I15" s="15">
        <v>1</v>
      </c>
      <c r="J15" s="15"/>
      <c r="K15" s="15"/>
      <c r="L15" s="15"/>
      <c r="M15" s="49"/>
      <c r="N15" s="40"/>
      <c r="O15" s="40"/>
      <c r="P15" s="48"/>
      <c r="Q15" s="48"/>
      <c r="R15" s="51">
        <f t="shared" si="0"/>
        <v>3</v>
      </c>
    </row>
    <row r="16" spans="1:18" ht="22.5">
      <c r="A16" s="22" t="s">
        <v>140</v>
      </c>
      <c r="B16" s="23">
        <v>5</v>
      </c>
      <c r="C16" s="8" t="s">
        <v>133</v>
      </c>
      <c r="D16" s="17">
        <v>2</v>
      </c>
      <c r="E16" s="17"/>
      <c r="F16" s="19"/>
      <c r="G16" s="15"/>
      <c r="H16" s="15"/>
      <c r="I16" s="17"/>
      <c r="J16" s="15"/>
      <c r="K16" s="49"/>
      <c r="L16" s="15"/>
      <c r="N16" s="40"/>
      <c r="O16" s="40"/>
      <c r="P16" s="48"/>
      <c r="Q16" s="48">
        <v>4</v>
      </c>
      <c r="R16" s="51">
        <f t="shared" si="0"/>
        <v>4</v>
      </c>
    </row>
    <row r="17" spans="1:18" ht="22.5">
      <c r="A17" s="22" t="s">
        <v>140</v>
      </c>
      <c r="B17" s="23">
        <v>5</v>
      </c>
      <c r="C17" s="8" t="s">
        <v>142</v>
      </c>
      <c r="D17" s="17">
        <v>2</v>
      </c>
      <c r="E17" s="17"/>
      <c r="F17" s="19"/>
      <c r="G17" s="15"/>
      <c r="H17" s="15"/>
      <c r="I17" s="17"/>
      <c r="J17" s="15"/>
      <c r="K17" s="15"/>
      <c r="L17" s="49"/>
      <c r="M17" s="40"/>
      <c r="N17" s="40"/>
      <c r="O17" s="40"/>
      <c r="P17" s="48"/>
      <c r="Q17" s="48">
        <v>8</v>
      </c>
      <c r="R17" s="51">
        <f t="shared" si="0"/>
        <v>8</v>
      </c>
    </row>
    <row r="18" spans="1:18" ht="25.5">
      <c r="A18" s="32" t="s">
        <v>243</v>
      </c>
      <c r="B18" s="33"/>
      <c r="C18" s="32" t="s">
        <v>244</v>
      </c>
      <c r="D18" s="34"/>
      <c r="E18" s="33">
        <v>2</v>
      </c>
      <c r="F18" s="35"/>
      <c r="G18" s="33"/>
      <c r="H18" s="33"/>
      <c r="I18" s="33"/>
      <c r="J18" s="33"/>
      <c r="K18" s="33"/>
      <c r="L18" s="33"/>
      <c r="M18" s="33"/>
      <c r="N18" s="33"/>
      <c r="O18" s="33"/>
      <c r="P18" s="50">
        <v>2.5</v>
      </c>
      <c r="Q18" s="50"/>
      <c r="R18" s="51">
        <f t="shared" si="0"/>
        <v>2.5</v>
      </c>
    </row>
    <row r="19" spans="1:18" ht="26.25">
      <c r="A19" s="36" t="s">
        <v>214</v>
      </c>
      <c r="B19" s="37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>
        <v>4</v>
      </c>
      <c r="N19" s="39"/>
      <c r="O19" s="39"/>
      <c r="P19" s="39"/>
      <c r="Q19" s="39"/>
      <c r="R19" s="51">
        <v>4</v>
      </c>
    </row>
    <row r="20" spans="1:18" ht="15.75">
      <c r="A20" s="37"/>
      <c r="B20" s="37"/>
      <c r="C20" s="37"/>
      <c r="D20" s="40"/>
      <c r="E20" s="40"/>
      <c r="F20" s="40"/>
      <c r="G20" s="40"/>
      <c r="H20" s="41">
        <f t="shared" ref="H20:Q20" si="1">SUM(H7:H19)</f>
        <v>8</v>
      </c>
      <c r="I20" s="41">
        <f t="shared" si="1"/>
        <v>3.5</v>
      </c>
      <c r="J20" s="41">
        <f t="shared" si="1"/>
        <v>11.5</v>
      </c>
      <c r="K20" s="41">
        <f t="shared" si="1"/>
        <v>2</v>
      </c>
      <c r="L20" s="41">
        <f t="shared" si="1"/>
        <v>0</v>
      </c>
      <c r="M20" s="41">
        <f t="shared" si="1"/>
        <v>4</v>
      </c>
      <c r="N20" s="41">
        <f t="shared" si="1"/>
        <v>0</v>
      </c>
      <c r="O20" s="41">
        <f t="shared" si="1"/>
        <v>0</v>
      </c>
      <c r="P20" s="41">
        <f t="shared" si="1"/>
        <v>2.5</v>
      </c>
      <c r="Q20" s="41">
        <f t="shared" si="1"/>
        <v>12</v>
      </c>
      <c r="R20" s="51">
        <f>SUM(H20:Q20)</f>
        <v>43.5</v>
      </c>
    </row>
    <row r="23" spans="1:18" ht="15.75">
      <c r="C23" s="499" t="s">
        <v>233</v>
      </c>
      <c r="D23" s="499"/>
      <c r="E23" s="499"/>
      <c r="F23" s="499"/>
      <c r="G23" s="499"/>
      <c r="H23" s="499"/>
      <c r="I23" s="499"/>
      <c r="J23" s="499"/>
      <c r="K23" s="499"/>
      <c r="L23" s="499"/>
      <c r="M23" s="499"/>
    </row>
  </sheetData>
  <mergeCells count="21">
    <mergeCell ref="A1:C1"/>
    <mergeCell ref="L4:R4"/>
    <mergeCell ref="N5:O5"/>
    <mergeCell ref="C23:M23"/>
    <mergeCell ref="A4:A6"/>
    <mergeCell ref="A7:A8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4:K6"/>
    <mergeCell ref="L5:L6"/>
    <mergeCell ref="M5:M6"/>
    <mergeCell ref="P5:P6"/>
    <mergeCell ref="Q5:Q6"/>
    <mergeCell ref="R5:R6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view="pageBreakPreview" zoomScaleNormal="100" workbookViewId="0">
      <selection activeCell="B10" sqref="B10"/>
    </sheetView>
  </sheetViews>
  <sheetFormatPr defaultColWidth="9" defaultRowHeight="15"/>
  <cols>
    <col min="1" max="1" width="12.85546875" customWidth="1"/>
    <col min="2" max="2" width="6.5703125" customWidth="1"/>
    <col min="3" max="3" width="11.140625" customWidth="1"/>
    <col min="4" max="4" width="7" customWidth="1"/>
    <col min="5" max="5" width="6.85546875" customWidth="1"/>
    <col min="6" max="6" width="7.42578125" customWidth="1"/>
    <col min="7" max="7" width="4.5703125" customWidth="1"/>
    <col min="8" max="8" width="6.42578125" customWidth="1"/>
    <col min="9" max="9" width="6.7109375" customWidth="1"/>
  </cols>
  <sheetData>
    <row r="2" spans="1:17">
      <c r="A2" s="495" t="s">
        <v>20</v>
      </c>
      <c r="B2" s="495"/>
      <c r="C2" s="495"/>
      <c r="D2" s="1"/>
      <c r="E2" s="2" t="s">
        <v>202</v>
      </c>
      <c r="F2" s="2"/>
      <c r="G2" s="1"/>
      <c r="H2" s="1" t="s">
        <v>245</v>
      </c>
      <c r="I2" s="3"/>
      <c r="J2" s="3"/>
      <c r="K2" s="3"/>
      <c r="L2" s="3"/>
      <c r="M2" s="3"/>
      <c r="N2" s="3"/>
      <c r="O2" s="3"/>
      <c r="P2" s="3"/>
      <c r="Q2" s="3"/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1" customHeight="1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17" t="s">
        <v>211</v>
      </c>
      <c r="L5" s="517"/>
      <c r="M5" s="517"/>
      <c r="N5" s="517"/>
      <c r="O5" s="517"/>
      <c r="P5" s="517"/>
      <c r="Q5" s="517"/>
    </row>
    <row r="6" spans="1:17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4" t="s">
        <v>213</v>
      </c>
      <c r="L6" s="515" t="s">
        <v>214</v>
      </c>
      <c r="M6" s="518" t="s">
        <v>42</v>
      </c>
      <c r="N6" s="519"/>
      <c r="O6" s="513" t="s">
        <v>215</v>
      </c>
      <c r="P6" s="515" t="s">
        <v>216</v>
      </c>
      <c r="Q6" s="515" t="s">
        <v>218</v>
      </c>
    </row>
    <row r="7" spans="1:17" ht="39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525"/>
      <c r="L7" s="516"/>
      <c r="M7" s="43" t="s">
        <v>219</v>
      </c>
      <c r="N7" s="43" t="s">
        <v>220</v>
      </c>
      <c r="O7" s="514"/>
      <c r="P7" s="516"/>
      <c r="Q7" s="516"/>
    </row>
    <row r="8" spans="1:17" ht="34.5">
      <c r="A8" s="60" t="s">
        <v>94</v>
      </c>
      <c r="B8" s="7">
        <v>5</v>
      </c>
      <c r="C8" s="21" t="s">
        <v>95</v>
      </c>
      <c r="D8" s="7">
        <v>2</v>
      </c>
      <c r="E8" s="7">
        <v>1</v>
      </c>
      <c r="F8" s="9">
        <f>D8+E8</f>
        <v>3</v>
      </c>
      <c r="G8" s="10">
        <v>7</v>
      </c>
      <c r="H8" s="11">
        <v>2</v>
      </c>
      <c r="I8" s="7">
        <v>1</v>
      </c>
      <c r="J8" s="44">
        <v>1</v>
      </c>
      <c r="K8" s="46"/>
      <c r="L8" s="46"/>
      <c r="M8" s="46"/>
      <c r="N8" s="35"/>
      <c r="O8" s="47"/>
      <c r="P8" s="39"/>
      <c r="Q8" s="51">
        <f t="shared" ref="Q8:Q14" si="0">SUM(H8:P8)</f>
        <v>4</v>
      </c>
    </row>
    <row r="9" spans="1:17" ht="59.25" customHeight="1">
      <c r="A9" s="60" t="s">
        <v>98</v>
      </c>
      <c r="B9" s="7">
        <v>5</v>
      </c>
      <c r="C9" s="21" t="s">
        <v>95</v>
      </c>
      <c r="D9" s="7">
        <v>5</v>
      </c>
      <c r="E9" s="7">
        <v>1</v>
      </c>
      <c r="F9" s="9">
        <f>D9+E9</f>
        <v>6</v>
      </c>
      <c r="G9" s="10">
        <v>7</v>
      </c>
      <c r="H9" s="11">
        <v>2</v>
      </c>
      <c r="I9" s="7">
        <v>1</v>
      </c>
      <c r="J9" s="44">
        <v>1</v>
      </c>
      <c r="K9" s="46"/>
      <c r="L9" s="46"/>
      <c r="M9" s="46"/>
      <c r="N9" s="35"/>
      <c r="O9" s="39"/>
      <c r="P9" s="39"/>
      <c r="Q9" s="51">
        <f t="shared" si="0"/>
        <v>4</v>
      </c>
    </row>
    <row r="10" spans="1:17" ht="68.25">
      <c r="A10" s="60" t="s">
        <v>99</v>
      </c>
      <c r="B10" s="7">
        <v>5</v>
      </c>
      <c r="C10" s="21" t="s">
        <v>95</v>
      </c>
      <c r="D10" s="7">
        <v>5</v>
      </c>
      <c r="E10" s="7">
        <v>1</v>
      </c>
      <c r="F10" s="9">
        <f>D10+E10</f>
        <v>6</v>
      </c>
      <c r="G10" s="10">
        <v>7</v>
      </c>
      <c r="H10" s="11">
        <v>2</v>
      </c>
      <c r="I10" s="7">
        <v>1</v>
      </c>
      <c r="J10" s="44">
        <v>1</v>
      </c>
      <c r="K10" s="40"/>
      <c r="L10" s="40"/>
      <c r="M10" s="40"/>
      <c r="N10" s="40"/>
      <c r="O10" s="48"/>
      <c r="P10" s="48"/>
      <c r="Q10" s="51">
        <f t="shared" si="0"/>
        <v>4</v>
      </c>
    </row>
    <row r="11" spans="1:17" ht="33.75">
      <c r="A11" s="22" t="s">
        <v>134</v>
      </c>
      <c r="B11" s="23">
        <v>5</v>
      </c>
      <c r="C11" s="8" t="s">
        <v>133</v>
      </c>
      <c r="D11" s="15">
        <v>4</v>
      </c>
      <c r="E11" s="15">
        <v>2</v>
      </c>
      <c r="F11" s="15">
        <v>7</v>
      </c>
      <c r="G11" s="15">
        <v>1</v>
      </c>
      <c r="H11" s="24">
        <v>2</v>
      </c>
      <c r="I11" s="24">
        <v>1</v>
      </c>
      <c r="J11" s="10"/>
      <c r="K11" s="40"/>
      <c r="L11" s="40"/>
      <c r="M11" s="40"/>
      <c r="N11" s="40"/>
      <c r="O11" s="48"/>
      <c r="P11" s="48"/>
      <c r="Q11" s="51">
        <f t="shared" si="0"/>
        <v>3</v>
      </c>
    </row>
    <row r="12" spans="1:17" ht="38.25">
      <c r="A12" s="91" t="s">
        <v>243</v>
      </c>
      <c r="B12" s="40"/>
      <c r="C12" s="91" t="s">
        <v>246</v>
      </c>
      <c r="D12" s="39">
        <v>1</v>
      </c>
      <c r="E12" s="40">
        <v>3</v>
      </c>
      <c r="F12" s="35">
        <f>E12+D12</f>
        <v>4</v>
      </c>
      <c r="G12" s="40"/>
      <c r="H12" s="40"/>
      <c r="I12" s="40"/>
      <c r="J12" s="40"/>
      <c r="K12" s="40"/>
      <c r="L12" s="40"/>
      <c r="M12" s="40"/>
      <c r="N12" s="40"/>
      <c r="O12" s="48">
        <v>5</v>
      </c>
      <c r="P12" s="48"/>
      <c r="Q12" s="51">
        <f t="shared" si="0"/>
        <v>5</v>
      </c>
    </row>
    <row r="13" spans="1:17" ht="26.25">
      <c r="A13" s="36" t="s">
        <v>214</v>
      </c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>
        <v>2</v>
      </c>
      <c r="M13" s="39"/>
      <c r="N13" s="39"/>
      <c r="O13" s="39"/>
      <c r="P13" s="39"/>
      <c r="Q13" s="51">
        <f t="shared" si="0"/>
        <v>2</v>
      </c>
    </row>
    <row r="14" spans="1:17" ht="15.75">
      <c r="A14" s="37"/>
      <c r="B14" s="37"/>
      <c r="C14" s="37"/>
      <c r="D14" s="40"/>
      <c r="E14" s="40"/>
      <c r="F14" s="40"/>
      <c r="G14" s="40"/>
      <c r="H14" s="41">
        <f t="shared" ref="H14:P14" si="1">SUM(H8:H13)</f>
        <v>8</v>
      </c>
      <c r="I14" s="41">
        <f t="shared" si="1"/>
        <v>4</v>
      </c>
      <c r="J14" s="41">
        <f t="shared" si="1"/>
        <v>3</v>
      </c>
      <c r="K14" s="41">
        <f t="shared" si="1"/>
        <v>0</v>
      </c>
      <c r="L14" s="41">
        <f t="shared" si="1"/>
        <v>2</v>
      </c>
      <c r="M14" s="41">
        <f t="shared" si="1"/>
        <v>0</v>
      </c>
      <c r="N14" s="41">
        <f t="shared" si="1"/>
        <v>0</v>
      </c>
      <c r="O14" s="41">
        <f t="shared" si="1"/>
        <v>5</v>
      </c>
      <c r="P14" s="41">
        <f t="shared" si="1"/>
        <v>0</v>
      </c>
      <c r="Q14" s="51">
        <f t="shared" si="0"/>
        <v>22</v>
      </c>
    </row>
    <row r="19" spans="1:16" ht="15.75">
      <c r="A19" s="499" t="s">
        <v>233</v>
      </c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</row>
  </sheetData>
  <mergeCells count="19">
    <mergeCell ref="L6:L7"/>
    <mergeCell ref="O6:O7"/>
    <mergeCell ref="P6:P7"/>
    <mergeCell ref="Q6:Q7"/>
    <mergeCell ref="A2:C2"/>
    <mergeCell ref="K5:Q5"/>
    <mergeCell ref="M6:N6"/>
    <mergeCell ref="A19:P19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6:K7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2"/>
  <sheetViews>
    <sheetView view="pageBreakPreview" zoomScaleNormal="100" workbookViewId="0">
      <selection activeCell="A3" sqref="A3:Q23"/>
    </sheetView>
  </sheetViews>
  <sheetFormatPr defaultColWidth="9" defaultRowHeight="15"/>
  <cols>
    <col min="1" max="1" width="13.7109375" customWidth="1"/>
    <col min="2" max="2" width="5.28515625" customWidth="1"/>
    <col min="3" max="3" width="13.5703125" customWidth="1"/>
    <col min="4" max="4" width="5.42578125" customWidth="1"/>
    <col min="5" max="6" width="6.140625" customWidth="1"/>
    <col min="7" max="7" width="5.42578125" customWidth="1"/>
    <col min="8" max="8" width="6.42578125" customWidth="1"/>
    <col min="9" max="10" width="6" customWidth="1"/>
    <col min="11" max="11" width="5.5703125" customWidth="1"/>
    <col min="12" max="12" width="4.7109375" customWidth="1"/>
    <col min="13" max="13" width="5" customWidth="1"/>
    <col min="14" max="14" width="5.140625" customWidth="1"/>
    <col min="15" max="16" width="5.85546875" customWidth="1"/>
    <col min="17" max="17" width="7.5703125" customWidth="1"/>
  </cols>
  <sheetData>
    <row r="3" spans="1:17">
      <c r="A3" s="495" t="s">
        <v>21</v>
      </c>
      <c r="B3" s="495"/>
      <c r="C3" s="495"/>
      <c r="D3" s="1"/>
      <c r="E3" s="2" t="s">
        <v>202</v>
      </c>
      <c r="F3" s="2"/>
      <c r="G3" s="1"/>
      <c r="H3" s="1" t="s">
        <v>245</v>
      </c>
      <c r="I3" s="3"/>
      <c r="J3" s="3"/>
      <c r="K3" s="3"/>
      <c r="L3" s="3"/>
      <c r="M3" s="3"/>
      <c r="N3" s="3"/>
      <c r="O3" s="3"/>
      <c r="P3" s="3"/>
      <c r="Q3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27" customHeight="1">
      <c r="A6" s="500" t="s">
        <v>204</v>
      </c>
      <c r="B6" s="520" t="s">
        <v>9</v>
      </c>
      <c r="C6" s="509" t="s">
        <v>205</v>
      </c>
      <c r="D6" s="515" t="s">
        <v>206</v>
      </c>
      <c r="E6" s="515" t="s">
        <v>207</v>
      </c>
      <c r="F6" s="4"/>
      <c r="G6" s="515" t="s">
        <v>14</v>
      </c>
      <c r="H6" s="5" t="s">
        <v>208</v>
      </c>
      <c r="I6" s="5" t="s">
        <v>209</v>
      </c>
      <c r="J6" s="42" t="s">
        <v>210</v>
      </c>
      <c r="K6" s="517" t="s">
        <v>211</v>
      </c>
      <c r="L6" s="517"/>
      <c r="M6" s="517"/>
      <c r="N6" s="517"/>
      <c r="O6" s="517"/>
      <c r="P6" s="517"/>
      <c r="Q6" s="517"/>
    </row>
    <row r="7" spans="1:17">
      <c r="A7" s="501"/>
      <c r="B7" s="521"/>
      <c r="C7" s="510"/>
      <c r="D7" s="523"/>
      <c r="E7" s="523"/>
      <c r="F7" s="523" t="s">
        <v>13</v>
      </c>
      <c r="G7" s="523"/>
      <c r="H7" s="515" t="s">
        <v>212</v>
      </c>
      <c r="I7" s="515" t="s">
        <v>212</v>
      </c>
      <c r="J7" s="515" t="s">
        <v>212</v>
      </c>
      <c r="K7" s="524" t="s">
        <v>213</v>
      </c>
      <c r="L7" s="515" t="s">
        <v>214</v>
      </c>
      <c r="M7" s="518" t="s">
        <v>42</v>
      </c>
      <c r="N7" s="519"/>
      <c r="O7" s="513" t="s">
        <v>215</v>
      </c>
      <c r="P7" s="515" t="s">
        <v>216</v>
      </c>
      <c r="Q7" s="515" t="s">
        <v>218</v>
      </c>
    </row>
    <row r="8" spans="1:17" ht="44.25" customHeight="1">
      <c r="A8" s="502"/>
      <c r="B8" s="522"/>
      <c r="C8" s="511"/>
      <c r="D8" s="516"/>
      <c r="E8" s="516"/>
      <c r="F8" s="516"/>
      <c r="G8" s="516"/>
      <c r="H8" s="516"/>
      <c r="I8" s="516"/>
      <c r="J8" s="516"/>
      <c r="K8" s="525"/>
      <c r="L8" s="516"/>
      <c r="M8" s="43" t="s">
        <v>219</v>
      </c>
      <c r="N8" s="43" t="s">
        <v>220</v>
      </c>
      <c r="O8" s="514"/>
      <c r="P8" s="516"/>
      <c r="Q8" s="516"/>
    </row>
    <row r="9" spans="1:17" ht="33.75">
      <c r="A9" s="88" t="s">
        <v>247</v>
      </c>
      <c r="B9" s="7">
        <v>5</v>
      </c>
      <c r="C9" s="8" t="s">
        <v>56</v>
      </c>
      <c r="D9" s="7">
        <v>5</v>
      </c>
      <c r="E9" s="7">
        <v>16</v>
      </c>
      <c r="F9" s="9">
        <f>D9+E9</f>
        <v>21</v>
      </c>
      <c r="G9" s="10">
        <v>3</v>
      </c>
      <c r="H9" s="11">
        <v>2</v>
      </c>
      <c r="I9" s="7"/>
      <c r="J9" s="44">
        <v>4</v>
      </c>
      <c r="K9" s="46"/>
      <c r="L9" s="46"/>
      <c r="M9" s="46"/>
      <c r="N9" s="35"/>
      <c r="O9" s="47"/>
      <c r="P9" s="39"/>
      <c r="Q9" s="51">
        <f t="shared" ref="Q9:Q17" si="0">SUM(H9:P9)</f>
        <v>6</v>
      </c>
    </row>
    <row r="10" spans="1:17" ht="30" customHeight="1">
      <c r="A10" s="76" t="s">
        <v>57</v>
      </c>
      <c r="B10" s="89">
        <v>2</v>
      </c>
      <c r="C10" s="90" t="s">
        <v>58</v>
      </c>
      <c r="D10" s="7">
        <v>11</v>
      </c>
      <c r="E10" s="7"/>
      <c r="F10" s="9">
        <v>11</v>
      </c>
      <c r="G10" s="10">
        <v>3</v>
      </c>
      <c r="H10" s="11">
        <v>1</v>
      </c>
      <c r="I10" s="7"/>
      <c r="J10" s="44">
        <v>1</v>
      </c>
      <c r="K10" s="46"/>
      <c r="L10" s="46"/>
      <c r="M10" s="46"/>
      <c r="N10" s="35"/>
      <c r="O10" s="39"/>
      <c r="P10" s="39"/>
      <c r="Q10" s="51">
        <f t="shared" si="0"/>
        <v>2</v>
      </c>
    </row>
    <row r="11" spans="1:17" ht="22.5" customHeight="1">
      <c r="A11" s="364" t="s">
        <v>67</v>
      </c>
      <c r="B11" s="7">
        <v>5</v>
      </c>
      <c r="C11" s="22" t="s">
        <v>68</v>
      </c>
      <c r="D11" s="7">
        <v>6</v>
      </c>
      <c r="E11" s="7">
        <v>13</v>
      </c>
      <c r="F11" s="9">
        <f>D11+E11</f>
        <v>19</v>
      </c>
      <c r="G11" s="10">
        <v>5</v>
      </c>
      <c r="H11" s="11">
        <v>2</v>
      </c>
      <c r="I11" s="7"/>
      <c r="J11" s="44"/>
      <c r="K11" s="40"/>
      <c r="L11" s="40"/>
      <c r="M11" s="40"/>
      <c r="N11" s="40"/>
      <c r="O11" s="48"/>
      <c r="P11" s="48"/>
      <c r="Q11" s="51">
        <f t="shared" si="0"/>
        <v>2</v>
      </c>
    </row>
    <row r="12" spans="1:17" ht="15.75">
      <c r="A12" s="364"/>
      <c r="B12" s="7">
        <v>5</v>
      </c>
      <c r="C12" s="8" t="s">
        <v>69</v>
      </c>
      <c r="D12" s="7">
        <v>6</v>
      </c>
      <c r="E12" s="7">
        <v>15</v>
      </c>
      <c r="F12" s="9">
        <f>D12+E12</f>
        <v>21</v>
      </c>
      <c r="G12" s="10">
        <v>5</v>
      </c>
      <c r="H12" s="11"/>
      <c r="I12" s="7"/>
      <c r="J12" s="44">
        <v>4</v>
      </c>
      <c r="K12" s="40"/>
      <c r="L12" s="40"/>
      <c r="M12" s="40"/>
      <c r="N12" s="40"/>
      <c r="O12" s="48"/>
      <c r="P12" s="48"/>
      <c r="Q12" s="51">
        <f t="shared" si="0"/>
        <v>4</v>
      </c>
    </row>
    <row r="13" spans="1:17" ht="15.75">
      <c r="A13" s="77" t="s">
        <v>85</v>
      </c>
      <c r="B13" s="7">
        <v>5</v>
      </c>
      <c r="C13" s="21" t="s">
        <v>83</v>
      </c>
      <c r="D13" s="7">
        <v>11</v>
      </c>
      <c r="E13" s="7">
        <v>9</v>
      </c>
      <c r="F13" s="78">
        <f>D13+E13</f>
        <v>20</v>
      </c>
      <c r="G13" s="7">
        <v>6</v>
      </c>
      <c r="H13" s="79"/>
      <c r="I13" s="7"/>
      <c r="J13" s="10"/>
      <c r="K13" s="40">
        <v>2</v>
      </c>
      <c r="L13" s="40"/>
      <c r="M13" s="40"/>
      <c r="N13" s="40"/>
      <c r="O13" s="48"/>
      <c r="P13" s="48"/>
      <c r="Q13" s="51">
        <f t="shared" si="0"/>
        <v>2</v>
      </c>
    </row>
    <row r="14" spans="1:17" ht="33.75">
      <c r="A14" s="22" t="s">
        <v>138</v>
      </c>
      <c r="B14" s="23">
        <v>5</v>
      </c>
      <c r="C14" s="8" t="s">
        <v>133</v>
      </c>
      <c r="D14" s="15">
        <v>4</v>
      </c>
      <c r="E14" s="15">
        <v>2</v>
      </c>
      <c r="F14" s="15">
        <v>7</v>
      </c>
      <c r="G14" s="15">
        <v>2</v>
      </c>
      <c r="H14" s="15">
        <v>2</v>
      </c>
      <c r="I14" s="15">
        <v>1</v>
      </c>
      <c r="J14" s="10"/>
      <c r="K14" s="40"/>
      <c r="L14" s="40"/>
      <c r="M14" s="40"/>
      <c r="N14" s="40"/>
      <c r="O14" s="48"/>
      <c r="P14" s="48"/>
      <c r="Q14" s="51">
        <f t="shared" si="0"/>
        <v>3</v>
      </c>
    </row>
    <row r="15" spans="1:17" ht="25.5">
      <c r="A15" s="32" t="s">
        <v>243</v>
      </c>
      <c r="B15" s="33"/>
      <c r="C15" s="32" t="s">
        <v>248</v>
      </c>
      <c r="D15" s="34">
        <v>1</v>
      </c>
      <c r="E15" s="33"/>
      <c r="F15" s="35"/>
      <c r="G15" s="33"/>
      <c r="H15" s="33"/>
      <c r="I15" s="33"/>
      <c r="J15" s="33"/>
      <c r="K15" s="33"/>
      <c r="L15" s="33"/>
      <c r="M15" s="33"/>
      <c r="N15" s="33"/>
      <c r="O15" s="50">
        <v>1.25</v>
      </c>
      <c r="P15" s="50"/>
      <c r="Q15" s="51">
        <f t="shared" si="0"/>
        <v>1.25</v>
      </c>
    </row>
    <row r="16" spans="1:17" ht="30" customHeight="1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>
        <v>2</v>
      </c>
      <c r="M16" s="39"/>
      <c r="N16" s="39"/>
      <c r="O16" s="39"/>
      <c r="P16" s="39"/>
      <c r="Q16" s="51">
        <f t="shared" si="0"/>
        <v>2</v>
      </c>
    </row>
    <row r="17" spans="1:17" ht="15.75">
      <c r="A17" s="37"/>
      <c r="B17" s="37"/>
      <c r="C17" s="37"/>
      <c r="D17" s="40"/>
      <c r="E17" s="40"/>
      <c r="F17" s="40"/>
      <c r="G17" s="40"/>
      <c r="H17" s="41">
        <f t="shared" ref="H17:P17" si="1">SUM(H9:H16)</f>
        <v>7</v>
      </c>
      <c r="I17" s="41">
        <f t="shared" si="1"/>
        <v>1</v>
      </c>
      <c r="J17" s="41">
        <f t="shared" si="1"/>
        <v>9</v>
      </c>
      <c r="K17" s="41">
        <f t="shared" si="1"/>
        <v>2</v>
      </c>
      <c r="L17" s="41">
        <f t="shared" si="1"/>
        <v>2</v>
      </c>
      <c r="M17" s="41">
        <f t="shared" si="1"/>
        <v>0</v>
      </c>
      <c r="N17" s="41">
        <f t="shared" si="1"/>
        <v>0</v>
      </c>
      <c r="O17" s="41">
        <f t="shared" si="1"/>
        <v>1.25</v>
      </c>
      <c r="P17" s="41">
        <f t="shared" si="1"/>
        <v>0</v>
      </c>
      <c r="Q17" s="51">
        <f t="shared" si="0"/>
        <v>22.25</v>
      </c>
    </row>
    <row r="22" spans="1:17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</row>
  </sheetData>
  <mergeCells count="20">
    <mergeCell ref="L7:L8"/>
    <mergeCell ref="O7:O8"/>
    <mergeCell ref="P7:P8"/>
    <mergeCell ref="Q7:Q8"/>
    <mergeCell ref="A3:C3"/>
    <mergeCell ref="K6:Q6"/>
    <mergeCell ref="M7:N7"/>
    <mergeCell ref="A22:P22"/>
    <mergeCell ref="A6:A8"/>
    <mergeCell ref="A11:A12"/>
    <mergeCell ref="B6:B8"/>
    <mergeCell ref="C6:C8"/>
    <mergeCell ref="D6:D8"/>
    <mergeCell ref="E6:E8"/>
    <mergeCell ref="F7:F8"/>
    <mergeCell ref="G6:G8"/>
    <mergeCell ref="H7:H8"/>
    <mergeCell ref="I7:I8"/>
    <mergeCell ref="J7:J8"/>
    <mergeCell ref="K7:K8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РУН</vt:lpstr>
      <vt:lpstr>БК</vt:lpstr>
      <vt:lpstr>БК (Копия)</vt:lpstr>
      <vt:lpstr>Садиева А.Э.</vt:lpstr>
      <vt:lpstr>Кочнева С.В.</vt:lpstr>
      <vt:lpstr>Абдираимов А.А.</vt:lpstr>
      <vt:lpstr>Коколоева У.У.</vt:lpstr>
      <vt:lpstr>Жумалиев Ж.О.</vt:lpstr>
      <vt:lpstr>Белекова Г.Ш.</vt:lpstr>
      <vt:lpstr>Тилемишова Н.Т.</vt:lpstr>
      <vt:lpstr>Асиева А.К.</vt:lpstr>
      <vt:lpstr>Осмонбекк к М.</vt:lpstr>
      <vt:lpstr>Алымкулов Н.Ж.</vt:lpstr>
      <vt:lpstr>зав каф.</vt:lpstr>
      <vt:lpstr>БК!Область_печати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2024-09-16T11:00:12Z</cp:lastPrinted>
  <dcterms:created xsi:type="dcterms:W3CDTF">2015-06-05T18:19:00Z</dcterms:created>
  <dcterms:modified xsi:type="dcterms:W3CDTF">2025-10-28T04:12:21Z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382C7C846AB148A09AF33F677E62B2EF_12</vt:lpwstr>
  </property>
  <property fmtid="{D5CDD505-2E9C-101B-9397-08002B2CF9AE}" pid="3" name="KSOProductBuildVer">
    <vt:lpwstr>1049-12.2.0.17562</vt:lpwstr>
  </property>
</Properties>
</file>