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300" tabRatio="878"/>
  </bookViews>
  <sheets>
    <sheet name="Титул" sheetId="19" r:id="rId1"/>
    <sheet name="Базовая часть РУП маг" sheetId="7" r:id="rId2"/>
    <sheet name="ПГС" sheetId="20" r:id="rId3"/>
    <sheet name="ПЭАД" sheetId="21" r:id="rId4"/>
    <sheet name="ТНП" sheetId="22" r:id="rId5"/>
    <sheet name="ВЭЭЗ" sheetId="23" r:id="rId6"/>
    <sheet name="ВВ" sheetId="24" r:id="rId7"/>
    <sheet name="ТЭСМИК" sheetId="25" r:id="rId8"/>
  </sheets>
  <definedNames>
    <definedName name="_xlnm.Print_Area" localSheetId="1">'Базовая часть РУП маг'!$A$1:$AG$48</definedName>
    <definedName name="_xlnm.Print_Area" localSheetId="2">ПГС!$A$1:$AG$37</definedName>
    <definedName name="_xlnm.Print_Area" localSheetId="0">Титул!$A$1:$BJ$40</definedName>
  </definedNames>
  <calcPr calcId="145621"/>
</workbook>
</file>

<file path=xl/calcChain.xml><?xml version="1.0" encoding="utf-8"?>
<calcChain xmlns="http://schemas.openxmlformats.org/spreadsheetml/2006/main">
  <c r="F28" i="25" l="1"/>
  <c r="E28" i="25"/>
  <c r="J28" i="25" s="1"/>
  <c r="F26" i="25"/>
  <c r="E26" i="25"/>
  <c r="E25" i="25" s="1"/>
  <c r="AD25" i="25"/>
  <c r="AA25" i="25"/>
  <c r="Z25" i="25"/>
  <c r="W25" i="25"/>
  <c r="V25" i="25"/>
  <c r="S25" i="25"/>
  <c r="R25" i="25"/>
  <c r="O25" i="25"/>
  <c r="N25" i="25"/>
  <c r="K25" i="25"/>
  <c r="D25" i="25"/>
  <c r="F24" i="25"/>
  <c r="E24" i="25"/>
  <c r="J24" i="25" s="1"/>
  <c r="F23" i="25"/>
  <c r="E23" i="25"/>
  <c r="J23" i="25" s="1"/>
  <c r="F22" i="25"/>
  <c r="E22" i="25"/>
  <c r="J22" i="25" s="1"/>
  <c r="F21" i="25"/>
  <c r="E21" i="25"/>
  <c r="E20" i="25" s="1"/>
  <c r="E19" i="25" s="1"/>
  <c r="AD20" i="25"/>
  <c r="AD19" i="25" s="1"/>
  <c r="AA20" i="25"/>
  <c r="AA19" i="25" s="1"/>
  <c r="Z20" i="25"/>
  <c r="W20" i="25"/>
  <c r="V20" i="25"/>
  <c r="S20" i="25"/>
  <c r="R20" i="25"/>
  <c r="R19" i="25" s="1"/>
  <c r="O20" i="25"/>
  <c r="O19" i="25" s="1"/>
  <c r="N20" i="25"/>
  <c r="N19" i="25" s="1"/>
  <c r="K20" i="25"/>
  <c r="K19" i="25" s="1"/>
  <c r="D20" i="25"/>
  <c r="D19" i="25" s="1"/>
  <c r="Z19" i="25"/>
  <c r="W19" i="25"/>
  <c r="V19" i="25"/>
  <c r="S19" i="25"/>
  <c r="F15" i="25"/>
  <c r="E15" i="25"/>
  <c r="J15" i="25" s="1"/>
  <c r="AD14" i="25"/>
  <c r="AD10" i="25" s="1"/>
  <c r="AA14" i="25"/>
  <c r="AA10" i="25" s="1"/>
  <c r="Z14" i="25"/>
  <c r="Z10" i="25" s="1"/>
  <c r="W14" i="25"/>
  <c r="W10" i="25" s="1"/>
  <c r="V14" i="25"/>
  <c r="V10" i="25" s="1"/>
  <c r="S14" i="25"/>
  <c r="S10" i="25" s="1"/>
  <c r="R14" i="25"/>
  <c r="R10" i="25" s="1"/>
  <c r="O14" i="25"/>
  <c r="N14" i="25"/>
  <c r="K14" i="25"/>
  <c r="F13" i="25"/>
  <c r="E13" i="25"/>
  <c r="J13" i="25" s="1"/>
  <c r="F12" i="25"/>
  <c r="E12" i="25"/>
  <c r="J12" i="25" s="1"/>
  <c r="J11" i="25" s="1"/>
  <c r="J10" i="25" s="1"/>
  <c r="N11" i="25"/>
  <c r="N10" i="25" s="1"/>
  <c r="K11" i="25"/>
  <c r="K10" i="25" s="1"/>
  <c r="F11" i="25"/>
  <c r="F10" i="25" s="1"/>
  <c r="E11" i="25"/>
  <c r="D11" i="25"/>
  <c r="D10" i="25" s="1"/>
  <c r="O10" i="25"/>
  <c r="J28" i="24"/>
  <c r="F28" i="24"/>
  <c r="E28" i="24"/>
  <c r="F26" i="24"/>
  <c r="E26" i="24"/>
  <c r="J26" i="24" s="1"/>
  <c r="AD25" i="24"/>
  <c r="AA25" i="24"/>
  <c r="Z25" i="24"/>
  <c r="W25" i="24"/>
  <c r="V25" i="24"/>
  <c r="S25" i="24"/>
  <c r="R25" i="24"/>
  <c r="O25" i="24"/>
  <c r="N25" i="24"/>
  <c r="K25" i="24"/>
  <c r="E25" i="24"/>
  <c r="D25" i="24"/>
  <c r="F24" i="24"/>
  <c r="E24" i="24"/>
  <c r="J24" i="24" s="1"/>
  <c r="F23" i="24"/>
  <c r="E23" i="24"/>
  <c r="J23" i="24" s="1"/>
  <c r="F22" i="24"/>
  <c r="E22" i="24"/>
  <c r="J22" i="24" s="1"/>
  <c r="F21" i="24"/>
  <c r="E21" i="24"/>
  <c r="E20" i="24" s="1"/>
  <c r="E19" i="24" s="1"/>
  <c r="AD20" i="24"/>
  <c r="AD19" i="24" s="1"/>
  <c r="AA20" i="24"/>
  <c r="AA19" i="24" s="1"/>
  <c r="Z20" i="24"/>
  <c r="Z19" i="24" s="1"/>
  <c r="W20" i="24"/>
  <c r="V20" i="24"/>
  <c r="S20" i="24"/>
  <c r="R20" i="24"/>
  <c r="O20" i="24"/>
  <c r="O19" i="24" s="1"/>
  <c r="N20" i="24"/>
  <c r="N19" i="24" s="1"/>
  <c r="K20" i="24"/>
  <c r="K19" i="24" s="1"/>
  <c r="D20" i="24"/>
  <c r="D19" i="24" s="1"/>
  <c r="W19" i="24"/>
  <c r="V19" i="24"/>
  <c r="S19" i="24"/>
  <c r="R19" i="24"/>
  <c r="F15" i="24"/>
  <c r="E15" i="24"/>
  <c r="E14" i="24" s="1"/>
  <c r="AD14" i="24"/>
  <c r="AA14" i="24"/>
  <c r="AA10" i="24" s="1"/>
  <c r="Z14" i="24"/>
  <c r="Z10" i="24" s="1"/>
  <c r="W14" i="24"/>
  <c r="W10" i="24" s="1"/>
  <c r="V14" i="24"/>
  <c r="V10" i="24" s="1"/>
  <c r="S14" i="24"/>
  <c r="S10" i="24" s="1"/>
  <c r="R14" i="24"/>
  <c r="R10" i="24" s="1"/>
  <c r="O14" i="24"/>
  <c r="O10" i="24" s="1"/>
  <c r="N14" i="24"/>
  <c r="K14" i="24"/>
  <c r="F13" i="24"/>
  <c r="E13" i="24"/>
  <c r="J13" i="24" s="1"/>
  <c r="F12" i="24"/>
  <c r="E12" i="24"/>
  <c r="J12" i="24" s="1"/>
  <c r="J11" i="24" s="1"/>
  <c r="J10" i="24" s="1"/>
  <c r="N11" i="24"/>
  <c r="N10" i="24" s="1"/>
  <c r="K11" i="24"/>
  <c r="K10" i="24" s="1"/>
  <c r="F11" i="24"/>
  <c r="F10" i="24" s="1"/>
  <c r="E11" i="24"/>
  <c r="E10" i="24" s="1"/>
  <c r="D11" i="24"/>
  <c r="D10" i="24" s="1"/>
  <c r="AD10" i="24"/>
  <c r="F28" i="23"/>
  <c r="E28" i="23"/>
  <c r="J28" i="23" s="1"/>
  <c r="F26" i="23"/>
  <c r="E26" i="23"/>
  <c r="E25" i="23" s="1"/>
  <c r="AD25" i="23"/>
  <c r="AA25" i="23"/>
  <c r="Z25" i="23"/>
  <c r="W25" i="23"/>
  <c r="V25" i="23"/>
  <c r="S25" i="23"/>
  <c r="R25" i="23"/>
  <c r="O25" i="23"/>
  <c r="N25" i="23"/>
  <c r="K25" i="23"/>
  <c r="K19" i="23" s="1"/>
  <c r="D25" i="23"/>
  <c r="F24" i="23"/>
  <c r="E24" i="23"/>
  <c r="J24" i="23" s="1"/>
  <c r="F23" i="23"/>
  <c r="J23" i="23" s="1"/>
  <c r="E23" i="23"/>
  <c r="F22" i="23"/>
  <c r="E22" i="23"/>
  <c r="J22" i="23" s="1"/>
  <c r="F21" i="23"/>
  <c r="E21" i="23"/>
  <c r="E20" i="23" s="1"/>
  <c r="E19" i="23" s="1"/>
  <c r="AD20" i="23"/>
  <c r="AD19" i="23" s="1"/>
  <c r="AA20" i="23"/>
  <c r="AA19" i="23" s="1"/>
  <c r="Z20" i="23"/>
  <c r="W20" i="23"/>
  <c r="V20" i="23"/>
  <c r="S20" i="23"/>
  <c r="R20" i="23"/>
  <c r="R19" i="23" s="1"/>
  <c r="O20" i="23"/>
  <c r="O19" i="23" s="1"/>
  <c r="N20" i="23"/>
  <c r="N19" i="23" s="1"/>
  <c r="K20" i="23"/>
  <c r="D20" i="23"/>
  <c r="Z19" i="23"/>
  <c r="W19" i="23"/>
  <c r="V19" i="23"/>
  <c r="S19" i="23"/>
  <c r="D19" i="23"/>
  <c r="J15" i="23"/>
  <c r="F15" i="23"/>
  <c r="E15" i="23"/>
  <c r="AD14" i="23"/>
  <c r="AD10" i="23" s="1"/>
  <c r="AA14" i="23"/>
  <c r="Z14" i="23"/>
  <c r="W14" i="23"/>
  <c r="V14" i="23"/>
  <c r="S14" i="23"/>
  <c r="R14" i="23"/>
  <c r="O14" i="23"/>
  <c r="O10" i="23" s="1"/>
  <c r="N14" i="23"/>
  <c r="K14" i="23"/>
  <c r="E14" i="23"/>
  <c r="F13" i="23"/>
  <c r="F11" i="23" s="1"/>
  <c r="F10" i="23" s="1"/>
  <c r="E13" i="23"/>
  <c r="E11" i="23" s="1"/>
  <c r="E10" i="23" s="1"/>
  <c r="F12" i="23"/>
  <c r="E12" i="23"/>
  <c r="J12" i="23" s="1"/>
  <c r="N11" i="23"/>
  <c r="N10" i="23" s="1"/>
  <c r="K11" i="23"/>
  <c r="K10" i="23" s="1"/>
  <c r="D11" i="23"/>
  <c r="D10" i="23" s="1"/>
  <c r="AA10" i="23"/>
  <c r="Z10" i="23"/>
  <c r="W10" i="23"/>
  <c r="V10" i="23"/>
  <c r="S10" i="23"/>
  <c r="R10" i="23"/>
  <c r="F28" i="22"/>
  <c r="J28" i="22" s="1"/>
  <c r="E28" i="22"/>
  <c r="F26" i="22"/>
  <c r="E26" i="22"/>
  <c r="J26" i="22" s="1"/>
  <c r="AD25" i="22"/>
  <c r="AA25" i="22"/>
  <c r="Z25" i="22"/>
  <c r="W25" i="22"/>
  <c r="V25" i="22"/>
  <c r="S25" i="22"/>
  <c r="R25" i="22"/>
  <c r="O25" i="22"/>
  <c r="N25" i="22"/>
  <c r="K25" i="22"/>
  <c r="E25" i="22"/>
  <c r="D25" i="22"/>
  <c r="F24" i="22"/>
  <c r="E24" i="22"/>
  <c r="J24" i="22" s="1"/>
  <c r="F23" i="22"/>
  <c r="E23" i="22"/>
  <c r="J23" i="22" s="1"/>
  <c r="F22" i="22"/>
  <c r="E22" i="22"/>
  <c r="J22" i="22" s="1"/>
  <c r="F21" i="22"/>
  <c r="E21" i="22"/>
  <c r="E20" i="22" s="1"/>
  <c r="E19" i="22" s="1"/>
  <c r="AD20" i="22"/>
  <c r="AD19" i="22" s="1"/>
  <c r="AA20" i="22"/>
  <c r="AA19" i="22" s="1"/>
  <c r="Z20" i="22"/>
  <c r="Z19" i="22" s="1"/>
  <c r="W20" i="22"/>
  <c r="W19" i="22" s="1"/>
  <c r="V20" i="22"/>
  <c r="S20" i="22"/>
  <c r="R20" i="22"/>
  <c r="O20" i="22"/>
  <c r="N20" i="22"/>
  <c r="N19" i="22" s="1"/>
  <c r="K20" i="22"/>
  <c r="K19" i="22" s="1"/>
  <c r="D20" i="22"/>
  <c r="D19" i="22" s="1"/>
  <c r="V19" i="22"/>
  <c r="S19" i="22"/>
  <c r="R19" i="22"/>
  <c r="O19" i="22"/>
  <c r="F15" i="22"/>
  <c r="E15" i="22"/>
  <c r="E14" i="22" s="1"/>
  <c r="AD14" i="22"/>
  <c r="AA14" i="22"/>
  <c r="Z14" i="22"/>
  <c r="Z10" i="22" s="1"/>
  <c r="W14" i="22"/>
  <c r="W10" i="22" s="1"/>
  <c r="V14" i="22"/>
  <c r="V10" i="22" s="1"/>
  <c r="S14" i="22"/>
  <c r="S10" i="22" s="1"/>
  <c r="R14" i="22"/>
  <c r="R10" i="22" s="1"/>
  <c r="O14" i="22"/>
  <c r="O10" i="22" s="1"/>
  <c r="N14" i="22"/>
  <c r="K14" i="22"/>
  <c r="F13" i="22"/>
  <c r="E13" i="22"/>
  <c r="J13" i="22" s="1"/>
  <c r="F12" i="22"/>
  <c r="E12" i="22"/>
  <c r="J12" i="22" s="1"/>
  <c r="J11" i="22" s="1"/>
  <c r="J10" i="22" s="1"/>
  <c r="N11" i="22"/>
  <c r="N10" i="22" s="1"/>
  <c r="K11" i="22"/>
  <c r="K10" i="22" s="1"/>
  <c r="F11" i="22"/>
  <c r="F10" i="22" s="1"/>
  <c r="E11" i="22"/>
  <c r="E10" i="22" s="1"/>
  <c r="D11" i="22"/>
  <c r="D10" i="22" s="1"/>
  <c r="AD10" i="22"/>
  <c r="AA10" i="22"/>
  <c r="J28" i="21"/>
  <c r="F28" i="21"/>
  <c r="E28" i="21"/>
  <c r="F26" i="21"/>
  <c r="E26" i="21"/>
  <c r="J26" i="21" s="1"/>
  <c r="AD25" i="21"/>
  <c r="AA25" i="21"/>
  <c r="Z25" i="21"/>
  <c r="W25" i="21"/>
  <c r="V25" i="21"/>
  <c r="S25" i="21"/>
  <c r="R25" i="21"/>
  <c r="O25" i="21"/>
  <c r="N25" i="21"/>
  <c r="K25" i="21"/>
  <c r="E25" i="21"/>
  <c r="D25" i="21"/>
  <c r="F24" i="21"/>
  <c r="E24" i="21"/>
  <c r="J24" i="21" s="1"/>
  <c r="F23" i="21"/>
  <c r="E23" i="21"/>
  <c r="J23" i="21" s="1"/>
  <c r="F22" i="21"/>
  <c r="E22" i="21"/>
  <c r="J22" i="21" s="1"/>
  <c r="F21" i="21"/>
  <c r="E21" i="21"/>
  <c r="E20" i="21" s="1"/>
  <c r="E19" i="21" s="1"/>
  <c r="AD20" i="21"/>
  <c r="AD19" i="21" s="1"/>
  <c r="AA20" i="21"/>
  <c r="AA19" i="21" s="1"/>
  <c r="Z20" i="21"/>
  <c r="Z19" i="21" s="1"/>
  <c r="W20" i="21"/>
  <c r="V20" i="21"/>
  <c r="S20" i="21"/>
  <c r="R20" i="21"/>
  <c r="O20" i="21"/>
  <c r="O19" i="21" s="1"/>
  <c r="N20" i="21"/>
  <c r="N19" i="21" s="1"/>
  <c r="K20" i="21"/>
  <c r="K19" i="21" s="1"/>
  <c r="D20" i="21"/>
  <c r="D19" i="21" s="1"/>
  <c r="W19" i="21"/>
  <c r="V19" i="21"/>
  <c r="S19" i="21"/>
  <c r="R19" i="21"/>
  <c r="F15" i="21"/>
  <c r="E15" i="21"/>
  <c r="E14" i="21" s="1"/>
  <c r="AD14" i="21"/>
  <c r="AA14" i="21"/>
  <c r="AA10" i="21" s="1"/>
  <c r="Z14" i="21"/>
  <c r="Z10" i="21" s="1"/>
  <c r="W14" i="21"/>
  <c r="W10" i="21" s="1"/>
  <c r="V14" i="21"/>
  <c r="V10" i="21" s="1"/>
  <c r="S14" i="21"/>
  <c r="S10" i="21" s="1"/>
  <c r="R14" i="21"/>
  <c r="R10" i="21" s="1"/>
  <c r="O14" i="21"/>
  <c r="O10" i="21" s="1"/>
  <c r="N14" i="21"/>
  <c r="K14" i="21"/>
  <c r="F13" i="21"/>
  <c r="E13" i="21"/>
  <c r="J13" i="21" s="1"/>
  <c r="F12" i="21"/>
  <c r="E12" i="21"/>
  <c r="J12" i="21" s="1"/>
  <c r="J11" i="21" s="1"/>
  <c r="J10" i="21" s="1"/>
  <c r="N11" i="21"/>
  <c r="N10" i="21" s="1"/>
  <c r="K11" i="21"/>
  <c r="K10" i="21" s="1"/>
  <c r="F11" i="21"/>
  <c r="F10" i="21" s="1"/>
  <c r="E11" i="21"/>
  <c r="E10" i="21" s="1"/>
  <c r="D11" i="21"/>
  <c r="D10" i="21" s="1"/>
  <c r="AD10" i="21"/>
  <c r="E14" i="25" l="1"/>
  <c r="E10" i="25" s="1"/>
  <c r="J21" i="25"/>
  <c r="J26" i="25"/>
  <c r="J21" i="24"/>
  <c r="J15" i="24"/>
  <c r="J13" i="23"/>
  <c r="J11" i="23" s="1"/>
  <c r="J10" i="23" s="1"/>
  <c r="J21" i="23"/>
  <c r="J26" i="23"/>
  <c r="J21" i="22"/>
  <c r="J15" i="22"/>
  <c r="J21" i="21"/>
  <c r="J15" i="21"/>
  <c r="AD19" i="7" l="1"/>
  <c r="AA19" i="7"/>
  <c r="AA11" i="7"/>
  <c r="AA12" i="7" s="1"/>
  <c r="AD25" i="20"/>
  <c r="AA25" i="20"/>
  <c r="AD20" i="20"/>
  <c r="AA20" i="20"/>
  <c r="AA19" i="20" s="1"/>
  <c r="AD19" i="20"/>
  <c r="AD14" i="20"/>
  <c r="AA14" i="20"/>
  <c r="AA10" i="20" s="1"/>
  <c r="AD10" i="20"/>
  <c r="AD20" i="7"/>
  <c r="AA20" i="7"/>
  <c r="AD14" i="7"/>
  <c r="AA14" i="7"/>
  <c r="AD11" i="7"/>
  <c r="AD12" i="7" s="1"/>
  <c r="AD7" i="7"/>
  <c r="AA7" i="7"/>
  <c r="AA24" i="7" l="1"/>
  <c r="AD24" i="7"/>
  <c r="BB30" i="19" l="1"/>
  <c r="N11" i="20" l="1"/>
  <c r="K11" i="20"/>
  <c r="W25" i="20" l="1"/>
  <c r="D11" i="20"/>
  <c r="F13" i="20"/>
  <c r="F12" i="20"/>
  <c r="D7" i="7"/>
  <c r="D12" i="7" s="1"/>
  <c r="D23" i="7" s="1"/>
  <c r="D24" i="7" s="1"/>
  <c r="E13" i="20"/>
  <c r="E12" i="20"/>
  <c r="E11" i="20" l="1"/>
  <c r="J12" i="20"/>
  <c r="J13" i="20"/>
  <c r="F11" i="20"/>
  <c r="F22" i="20"/>
  <c r="E22" i="20"/>
  <c r="J11" i="20" l="1"/>
  <c r="J22" i="20"/>
  <c r="Z25" i="20"/>
  <c r="F23" i="20" l="1"/>
  <c r="E23" i="20"/>
  <c r="Z20" i="20"/>
  <c r="Z19" i="20" s="1"/>
  <c r="E22" i="7"/>
  <c r="E21" i="7"/>
  <c r="Z7" i="7"/>
  <c r="W7" i="7"/>
  <c r="V7" i="7"/>
  <c r="S7" i="7"/>
  <c r="R7" i="7"/>
  <c r="O7" i="7"/>
  <c r="N7" i="7"/>
  <c r="K7" i="7"/>
  <c r="Z14" i="7"/>
  <c r="W14" i="7"/>
  <c r="V14" i="7"/>
  <c r="S14" i="7"/>
  <c r="R14" i="7"/>
  <c r="O14" i="7"/>
  <c r="N14" i="7"/>
  <c r="K14" i="7"/>
  <c r="W14" i="20"/>
  <c r="Z14" i="20"/>
  <c r="Z19" i="7" l="1"/>
  <c r="W10" i="20"/>
  <c r="W11" i="7" s="1"/>
  <c r="W12" i="7" s="1"/>
  <c r="Z10" i="20"/>
  <c r="Z11" i="7" s="1"/>
  <c r="Z12" i="7" s="1"/>
  <c r="D10" i="20"/>
  <c r="J23" i="20"/>
  <c r="V14" i="20"/>
  <c r="V10" i="20" s="1"/>
  <c r="V11" i="7" s="1"/>
  <c r="S14" i="20"/>
  <c r="S10" i="20" s="1"/>
  <c r="S11" i="7" s="1"/>
  <c r="S12" i="7" s="1"/>
  <c r="R14" i="20"/>
  <c r="R10" i="20" s="1"/>
  <c r="R11" i="7" s="1"/>
  <c r="R12" i="7" s="1"/>
  <c r="O14" i="20"/>
  <c r="O10" i="20" s="1"/>
  <c r="O11" i="7" s="1"/>
  <c r="O12" i="7" s="1"/>
  <c r="N14" i="20"/>
  <c r="N10" i="20" s="1"/>
  <c r="K14" i="20"/>
  <c r="K10" i="20" s="1"/>
  <c r="K11" i="7" s="1"/>
  <c r="F15" i="20"/>
  <c r="V20" i="20"/>
  <c r="W20" i="20"/>
  <c r="S20" i="20"/>
  <c r="R20" i="20"/>
  <c r="O20" i="20"/>
  <c r="N20" i="20"/>
  <c r="K20" i="20"/>
  <c r="D25" i="20"/>
  <c r="V25" i="20"/>
  <c r="S25" i="20"/>
  <c r="R25" i="20"/>
  <c r="O25" i="20"/>
  <c r="N25" i="20"/>
  <c r="K25" i="20"/>
  <c r="N11" i="7" l="1"/>
  <c r="N12" i="7" s="1"/>
  <c r="K12" i="7"/>
  <c r="N19" i="20"/>
  <c r="N19" i="7" s="1"/>
  <c r="N20" i="7" s="1"/>
  <c r="S19" i="20"/>
  <c r="R19" i="20"/>
  <c r="R19" i="7" s="1"/>
  <c r="R20" i="7" s="1"/>
  <c r="R24" i="7" s="1"/>
  <c r="V19" i="20"/>
  <c r="F10" i="20"/>
  <c r="O19" i="20"/>
  <c r="O19" i="7" s="1"/>
  <c r="O20" i="7" s="1"/>
  <c r="O24" i="7" s="1"/>
  <c r="W19" i="20"/>
  <c r="Z20" i="7"/>
  <c r="Z24" i="7" s="1"/>
  <c r="K19" i="20"/>
  <c r="N24" i="7" l="1"/>
  <c r="W19" i="7"/>
  <c r="W20" i="7" s="1"/>
  <c r="W24" i="7" s="1"/>
  <c r="S19" i="7"/>
  <c r="S20" i="7" s="1"/>
  <c r="S24" i="7" s="1"/>
  <c r="V19" i="7"/>
  <c r="V20" i="7" s="1"/>
  <c r="K19" i="7"/>
  <c r="K20" i="7" s="1"/>
  <c r="K24" i="7" s="1"/>
  <c r="F28" i="20"/>
  <c r="F26" i="20"/>
  <c r="F24" i="20"/>
  <c r="F21" i="20"/>
  <c r="E28" i="20"/>
  <c r="E26" i="20"/>
  <c r="E24" i="20"/>
  <c r="E21" i="20"/>
  <c r="E15" i="20"/>
  <c r="E20" i="20" l="1"/>
  <c r="E14" i="20"/>
  <c r="E10" i="20" s="1"/>
  <c r="J15" i="20"/>
  <c r="E25" i="20"/>
  <c r="J24" i="20"/>
  <c r="J26" i="20"/>
  <c r="J21" i="20"/>
  <c r="J28" i="20"/>
  <c r="J10" i="20" l="1"/>
  <c r="E19" i="20"/>
  <c r="D20" i="20"/>
  <c r="D19" i="20" l="1"/>
  <c r="D14" i="7"/>
  <c r="V12" i="7" l="1"/>
  <c r="V24" i="7" s="1"/>
  <c r="E18" i="7" l="1"/>
  <c r="E17" i="7"/>
  <c r="E16" i="7"/>
  <c r="E15" i="7"/>
  <c r="J15" i="7" l="1"/>
  <c r="J18" i="7"/>
  <c r="J17" i="7"/>
  <c r="J16" i="7"/>
  <c r="E20" i="7" l="1"/>
  <c r="E19" i="7"/>
  <c r="E14" i="7"/>
  <c r="F9" i="7" l="1"/>
  <c r="F10" i="7"/>
  <c r="E9" i="7"/>
  <c r="E10" i="7"/>
  <c r="E8" i="7"/>
  <c r="BH31" i="19"/>
  <c r="BG31" i="19"/>
  <c r="BF31" i="19"/>
  <c r="BE31" i="19"/>
  <c r="BD31" i="19"/>
  <c r="BC31" i="19"/>
  <c r="BB29" i="19"/>
  <c r="BB28" i="19"/>
  <c r="F8" i="7" l="1"/>
  <c r="E7" i="7"/>
  <c r="J10" i="7"/>
  <c r="J9" i="7"/>
  <c r="E11" i="7"/>
  <c r="BB31" i="19"/>
  <c r="J8" i="7" l="1"/>
  <c r="E12" i="7"/>
  <c r="E24" i="7" l="1"/>
  <c r="E23" i="7"/>
</calcChain>
</file>

<file path=xl/comments1.xml><?xml version="1.0" encoding="utf-8"?>
<comments xmlns="http://schemas.openxmlformats.org/spreadsheetml/2006/main">
  <authors>
    <author>Аксана</author>
  </authors>
  <commentList>
    <comment ref="AE8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КИ-СИ, КГ-МИ, ВШЭБ, ИД - 2 сем.</t>
        </r>
      </text>
    </comment>
    <comment ref="AE10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КИ-СИ, КГ-МИ, ВШЭБ, ИД - 2 сем.</t>
        </r>
      </text>
    </comment>
  </commentList>
</comments>
</file>

<file path=xl/comments2.xml><?xml version="1.0" encoding="utf-8"?>
<comments xmlns="http://schemas.openxmlformats.org/spreadsheetml/2006/main">
  <authors>
    <author>Аксана</author>
  </authors>
  <commentLis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comments3.xml><?xml version="1.0" encoding="utf-8"?>
<comments xmlns="http://schemas.openxmlformats.org/spreadsheetml/2006/main">
  <authors>
    <author>Аксана</author>
  </authors>
  <commentLis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comments4.xml><?xml version="1.0" encoding="utf-8"?>
<comments xmlns="http://schemas.openxmlformats.org/spreadsheetml/2006/main">
  <authors>
    <author>Аксана</author>
  </authors>
  <commentLis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comments5.xml><?xml version="1.0" encoding="utf-8"?>
<comments xmlns="http://schemas.openxmlformats.org/spreadsheetml/2006/main">
  <authors>
    <author>Аксана</author>
  </authors>
  <commentLis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comments6.xml><?xml version="1.0" encoding="utf-8"?>
<comments xmlns="http://schemas.openxmlformats.org/spreadsheetml/2006/main">
  <authors>
    <author>Аксана</author>
  </authors>
  <commentLis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comments7.xml><?xml version="1.0" encoding="utf-8"?>
<comments xmlns="http://schemas.openxmlformats.org/spreadsheetml/2006/main">
  <authors>
    <author>Аксана</author>
  </authors>
  <commentList>
    <comment ref="C12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/институтам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Аксана:</t>
        </r>
        <r>
          <rPr>
            <sz val="9"/>
            <color indexed="81"/>
            <rFont val="Tahoma"/>
            <family val="2"/>
            <charset val="204"/>
          </rPr>
          <t xml:space="preserve">
Закрепление за кафедрой по группам направлений / институтам</t>
        </r>
      </text>
    </comment>
  </commentList>
</comments>
</file>

<file path=xl/sharedStrings.xml><?xml version="1.0" encoding="utf-8"?>
<sst xmlns="http://schemas.openxmlformats.org/spreadsheetml/2006/main" count="923" uniqueCount="287">
  <si>
    <t>1</t>
  </si>
  <si>
    <t xml:space="preserve"> </t>
  </si>
  <si>
    <t>2</t>
  </si>
  <si>
    <t>8</t>
  </si>
  <si>
    <t>15</t>
  </si>
  <si>
    <t>22</t>
  </si>
  <si>
    <t>29</t>
  </si>
  <si>
    <t>6</t>
  </si>
  <si>
    <t>13</t>
  </si>
  <si>
    <t>20</t>
  </si>
  <si>
    <t>27</t>
  </si>
  <si>
    <t>3</t>
  </si>
  <si>
    <t>10</t>
  </si>
  <si>
    <t>17</t>
  </si>
  <si>
    <t>24</t>
  </si>
  <si>
    <t>5</t>
  </si>
  <si>
    <t>12</t>
  </si>
  <si>
    <t>19</t>
  </si>
  <si>
    <t>26</t>
  </si>
  <si>
    <t>9</t>
  </si>
  <si>
    <t>16</t>
  </si>
  <si>
    <t>23</t>
  </si>
  <si>
    <t>30</t>
  </si>
  <si>
    <t>11</t>
  </si>
  <si>
    <t>18</t>
  </si>
  <si>
    <t>25</t>
  </si>
  <si>
    <t>7</t>
  </si>
  <si>
    <t>14</t>
  </si>
  <si>
    <t>21</t>
  </si>
  <si>
    <t>28</t>
  </si>
  <si>
    <t>4</t>
  </si>
  <si>
    <t>31</t>
  </si>
  <si>
    <t xml:space="preserve"> =</t>
  </si>
  <si>
    <t>П</t>
  </si>
  <si>
    <t>//</t>
  </si>
  <si>
    <t xml:space="preserve">//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</si>
  <si>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</si>
  <si>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ОБОЗНАЧЕНИЯ:</t>
  </si>
  <si>
    <t>1.</t>
  </si>
  <si>
    <t>2.</t>
  </si>
  <si>
    <t>3.</t>
  </si>
  <si>
    <t>ЖОЖдун компоненти / Вузовский компонент / University component</t>
  </si>
  <si>
    <t>курс/course</t>
  </si>
  <si>
    <t xml:space="preserve">БЕЛГИЛЕР: </t>
  </si>
  <si>
    <t>/Examination session</t>
  </si>
  <si>
    <t>Кафедра/Department</t>
  </si>
  <si>
    <t>КЕСИПТИК ЦИКЛ / ПРОФЕССИОНАЛЬНЫЙ ЦИКЛ / PROFESSIONAL CYCLE</t>
  </si>
  <si>
    <t>сем./ sem.</t>
  </si>
  <si>
    <t>КЫРГЫЗ РЕСПУБЛИКАСЫНЫН БИЛИМ БЕРҮҮ ЖАНА ИЛИМ МИНИСТРЛИГИ / МИНИСТЕРСТВО  ОБРАЗОВАНИЯ  И НАУКИ КЫРГЫЗСКОЙ  РЕСПУБЛИКИ / MINISTRY OF EDUCATION AND SCIENCE OF THE KYRGYZ REPUBLIC</t>
  </si>
  <si>
    <t>И.РАЗЗАКОВ атындагы КЫРГЫЗ МАМЛЕКЕТТИК ТЕХНИКАЛЫК УНИВЕРСИТЕТИ / КЫРГЫЗСКИЙ   ГОСУДАРСТВЕННЫЙ  ТЕХНИЧЕСКИЙ  УНИВЕРСИТЕТ им. И.Раззакова / KYRGYZ STATE TECHNICAL UNIVERSITY named after I. Razzakov</t>
  </si>
  <si>
    <t>ЖУМУШЧУ ОКУУ ПЛАНЫ / РАБОЧИЙ  УЧЕБНЫЙ  ПЛАН / WORKING CURRICULUM</t>
  </si>
  <si>
    <t>Сентябрь/September</t>
  </si>
  <si>
    <t>Октябрь/October</t>
  </si>
  <si>
    <t>Ноябрь/November</t>
  </si>
  <si>
    <t>Декабрь/December</t>
  </si>
  <si>
    <t>Январь/January</t>
  </si>
  <si>
    <t>Февраль/February</t>
  </si>
  <si>
    <t>Март/March</t>
  </si>
  <si>
    <t>Май/May</t>
  </si>
  <si>
    <t>Апрель/April</t>
  </si>
  <si>
    <t>Июнь/June</t>
  </si>
  <si>
    <t>Июль/July</t>
  </si>
  <si>
    <t>Август/August</t>
  </si>
  <si>
    <t>/Production practice</t>
  </si>
  <si>
    <t>ОКУТУУНУН  ФОРМАСЫ/ ФОРМА ОБУЧЕНИЯ / FORM OF STUDY:</t>
  </si>
  <si>
    <t>Жыйынтыгы/Итого/Total</t>
  </si>
  <si>
    <t>бардыгы/всего/total</t>
  </si>
  <si>
    <t>сынактык сессия/экз. сессия/еxam. session</t>
  </si>
  <si>
    <t>практика/practice</t>
  </si>
  <si>
    <t>каникулдар/ каникулы/ vacation</t>
  </si>
  <si>
    <t>ОКУТУУНУН ЧЕНЕМДИК МӨӨНӨТҮ / НОРМАТИВНЫЙ СРОК ОБУЧЕНИЯ /STANDARD TERM OF STUDY:</t>
  </si>
  <si>
    <t>Окуу процессинин графиги / График учебного процесса / The schedule of the educational process</t>
  </si>
  <si>
    <t>DENOTATION:</t>
  </si>
  <si>
    <t>Убакыттын бюджет боюнча топтомо маалыматтары (жумаларда) /Сводные данные по бюджету времени (в неделях)/Summary of budget time (in weeks)</t>
  </si>
  <si>
    <t>мамлекеттик аттестация/ гос.аттестация/ state certification</t>
  </si>
  <si>
    <t>Жалпы эмгек көлөмү/Общая трудоемкость/ Total labor intensity</t>
  </si>
  <si>
    <t>Сааттардагы иштин көлөмү/Объем работы в часах/Amount of work in hours</t>
  </si>
  <si>
    <t>алардын ичинен:/из них:/ from them:</t>
  </si>
  <si>
    <t>Лекциялар/Лекции/ lectures</t>
  </si>
  <si>
    <t>Өз алдынча иштөө/ Самостоятельная работа/ Independent work</t>
  </si>
  <si>
    <t>Практикалык/Практические/ Practical</t>
  </si>
  <si>
    <t>Окутуунун 1-жылы/ 1-й год обучения/ 1st year of study</t>
  </si>
  <si>
    <t>Окутуунун 2-жылы/  2-й год обучения/  2nd year of study</t>
  </si>
  <si>
    <t>Лабораториялык/Лабораторные/ laboratory</t>
  </si>
  <si>
    <t>Бардыгы / Всего/ Total</t>
  </si>
  <si>
    <t xml:space="preserve">  Дисциплинанын коду/   Код дисциплины/   Discipline code</t>
  </si>
  <si>
    <t xml:space="preserve"> Сааттар/ Часы/ Hours</t>
  </si>
  <si>
    <t xml:space="preserve">Белгилер:/Обозначения:/Denotation: </t>
  </si>
  <si>
    <t>лк/ лк/ leс</t>
  </si>
  <si>
    <t>лб/лб/ lab</t>
  </si>
  <si>
    <t>пр/ пр/ prac</t>
  </si>
  <si>
    <t>1 сем/sem (КС/ОС/AS) -16 жум./нед./weeks</t>
  </si>
  <si>
    <t>3 сем/sem (КС/ОС/AS) -16 жум./нед./weeks</t>
  </si>
  <si>
    <t>2 сем/sem (ЖС/ВС/SS) -16 жум./нед./weeks</t>
  </si>
  <si>
    <t>4 сем/sem (ЖС/ВС/SS) -16 жум./нед./weeks</t>
  </si>
  <si>
    <t>Семестрлер боюнча отчет/ Отчет по семестрам/ Semester's report</t>
  </si>
  <si>
    <t>сынак/экзамен/exam</t>
  </si>
  <si>
    <t xml:space="preserve">КИ,КД/КР, КП/CW, CP </t>
  </si>
  <si>
    <t>Мамлекет.сынак/Гос.экзамен/ State exam</t>
  </si>
  <si>
    <t xml:space="preserve">ВАРИАТИВДҮҮ БӨЛҮК / ВАРИАТИВНАЯ ЧАСТЬ / VARIABLE PART: </t>
  </si>
  <si>
    <t>ФАКУЛЬТАТИВДЕР/ФАКУЛЬТАТИВЫ/ELECTIVES:</t>
  </si>
  <si>
    <t>ПРАКТИКАНЫН АТАЛЫШЫ / НАИМЕНОВАНИЕ ПРАКТИКИ/ NAME OF THE PRACTICE</t>
  </si>
  <si>
    <t>ЖЫЙЫНТЫКТООЧУ МАМЛЕКЕТТИК АТТЕСТАЦИЯ / ИТОГОВАЯ ГОСУДАРСТВЕННАЯ АТТЕСТАЦИЯ / FINAL STATE CERTIFICATION</t>
  </si>
  <si>
    <t>ВАРИАТИВДҮҮ БӨЛҮК / ВАРИАТИВНАЯ ЧАСТЬ / VARIABLE PART:</t>
  </si>
  <si>
    <t>Жалпы эмгек көлөмү/ Общая трудоемкость/ Total labor intensity</t>
  </si>
  <si>
    <t xml:space="preserve">КВАЛИФИКАЦИЯСЫ / КВАЛИФИКАЦИЯ / QUALIFICATION: </t>
  </si>
  <si>
    <t>Цикл Б1.1 боюнча жыйынтыгы /Итого по циклу Б1.1/Total cycle Б1.1</t>
  </si>
  <si>
    <t>Б1.2.</t>
  </si>
  <si>
    <t>Блок 2.</t>
  </si>
  <si>
    <t>Блок 3.</t>
  </si>
  <si>
    <t>Элективдик курстар / Элективные курсы / Elective courses</t>
  </si>
  <si>
    <t xml:space="preserve">1-тиркеме/Прил. 1/Annex 1 - </t>
  </si>
  <si>
    <t>БАЗАЛЫК (МИЛДЕТҮҮ) БӨЛҮК / БАЗОВАЯ (ОБЯЗАТЕЛЬНАЯ)ЧАСТЬ / BASIC (MANDATORY) PART</t>
  </si>
  <si>
    <t>БАЗАЛЫК (МИЛДЕТҮҮ) БӨЛҮК / БАЗОВАЯ (ОБЯЗАТЕЛЬНАЯ) ЧАСТЬ / BASIC (MANDATORY) PART</t>
  </si>
  <si>
    <t>жум. көлөмү/ объем в нед/ volume in weeks</t>
  </si>
  <si>
    <t>жум.көлөмү/ объем в нед/ volume in weeks</t>
  </si>
  <si>
    <t xml:space="preserve">№ </t>
  </si>
  <si>
    <t>№</t>
  </si>
  <si>
    <t xml:space="preserve">   ДИСЦИПЛИНАЛАРДЫН АТАЛЫШЫ / НАИМЕНОВАНИЕ ДИСЦИПЛИНЫ/  NAME OF THE DISCIPLINE</t>
  </si>
  <si>
    <t>Блок 1.</t>
  </si>
  <si>
    <t>ЖАЛПЫ ИЛИМИЙ ЦИКЛ / ОБЩЕНАУЧНЫЙ ЦИКЛ / GENERAL SCIENTIFIC CYCLE</t>
  </si>
  <si>
    <r>
      <rPr>
        <b/>
        <sz val="12"/>
        <rFont val="Times New Roman"/>
        <family val="1"/>
        <charset val="204"/>
      </rPr>
      <t xml:space="preserve">лк/ лк/ leс </t>
    </r>
    <r>
      <rPr>
        <sz val="12"/>
        <rFont val="Times New Roman"/>
        <family val="1"/>
        <charset val="204"/>
      </rPr>
      <t xml:space="preserve">- лекциялар/лекции/ lectures, </t>
    </r>
    <r>
      <rPr>
        <b/>
        <sz val="12"/>
        <rFont val="Times New Roman"/>
        <family val="1"/>
        <charset val="204"/>
      </rPr>
      <t>лб/лб/ lab</t>
    </r>
    <r>
      <rPr>
        <sz val="12"/>
        <rFont val="Times New Roman"/>
        <family val="1"/>
        <charset val="204"/>
      </rPr>
      <t xml:space="preserve"> -лабораториялык/лабораторные/ laboratory, </t>
    </r>
    <r>
      <rPr>
        <b/>
        <sz val="12"/>
        <rFont val="Times New Roman"/>
        <family val="1"/>
        <charset val="204"/>
      </rPr>
      <t>пр/ пр/ prac</t>
    </r>
    <r>
      <rPr>
        <sz val="12"/>
        <rFont val="Times New Roman"/>
        <family val="1"/>
        <charset val="204"/>
      </rPr>
      <t xml:space="preserve"> - практикалык/практические/practical, КС/ОС/AS - Күзгү семестр/Осенний семестр/Autumn semester,  ЖС/ВС/SS - Жазгы семестр/Весенний семестр/Spring semester</t>
    </r>
  </si>
  <si>
    <r>
      <rPr>
        <b/>
        <sz val="12"/>
        <rFont val="Times New Roman"/>
        <family val="1"/>
        <charset val="204"/>
      </rPr>
      <t>КИ, КД/КР, КП/CW, CP</t>
    </r>
    <r>
      <rPr>
        <sz val="12"/>
        <rFont val="Times New Roman"/>
        <family val="1"/>
        <charset val="204"/>
      </rPr>
      <t xml:space="preserve"> - Курстук иш, Курстук долбоор/ Курсовая работа, Курсовой проект/ Course work, Course project,  ЖКБ МБС/ГОС ВПО/ SES HPE - Жогорку кесиптик билим берүүсүнүн мамлекеттик билим берүү стандарты / Государственный образовательный стандарт высшего профессионального образования/ State educational standard  of higher professional education</t>
    </r>
  </si>
  <si>
    <t>Магистрдик диссертацияны даярдоо жана жактоо / Подготовка и защита магистерской диссертации / Preparation and defense of a master's dissertation</t>
  </si>
  <si>
    <t>2,3,4</t>
  </si>
  <si>
    <t xml:space="preserve">ПРОГРАММА / ПРОГРАММА / PROGRAMM: </t>
  </si>
  <si>
    <r>
      <t xml:space="preserve">Магистр даярдоо / </t>
    </r>
    <r>
      <rPr>
        <b/>
        <sz val="12"/>
        <rFont val="Times New Roman"/>
        <family val="1"/>
        <charset val="204"/>
      </rPr>
      <t xml:space="preserve">Подготовки магистра </t>
    </r>
    <r>
      <rPr>
        <b/>
        <sz val="11"/>
        <rFont val="Times New Roman"/>
        <family val="1"/>
        <charset val="204"/>
      </rPr>
      <t xml:space="preserve"> / Working master's study curriculum</t>
    </r>
  </si>
  <si>
    <r>
      <t>Сынактык сессия /</t>
    </r>
    <r>
      <rPr>
        <b/>
        <sz val="9"/>
        <rFont val="Times New Roman"/>
        <family val="1"/>
        <charset val="204"/>
      </rPr>
      <t>Экзаменационная сессия</t>
    </r>
  </si>
  <si>
    <r>
      <t>Каникулдар/</t>
    </r>
    <r>
      <rPr>
        <b/>
        <sz val="9"/>
        <rFont val="Times New Roman"/>
        <family val="1"/>
        <charset val="204"/>
      </rPr>
      <t>Каникулы</t>
    </r>
    <r>
      <rPr>
        <sz val="9"/>
        <rFont val="Times New Roman"/>
        <family val="1"/>
        <charset val="204"/>
      </rPr>
      <t>/Vacation</t>
    </r>
  </si>
  <si>
    <t>МД</t>
  </si>
  <si>
    <t>МД аткаруу /выполнение МД/ execution of MD</t>
  </si>
  <si>
    <t>Цикл Б1.2 боюнча жыйынтыгы /Итого по циклу Б1.2/Total cycle Б1.2</t>
  </si>
  <si>
    <t>Магистр / Магистр / Master</t>
  </si>
  <si>
    <r>
      <t xml:space="preserve">Өндүрүштүк практика / </t>
    </r>
    <r>
      <rPr>
        <b/>
        <sz val="14"/>
        <rFont val="Times New Roman"/>
        <family val="1"/>
        <charset val="204"/>
      </rPr>
      <t>Производственная практика</t>
    </r>
    <r>
      <rPr>
        <sz val="14"/>
        <rFont val="Times New Roman"/>
        <family val="1"/>
        <charset val="204"/>
      </rPr>
      <t xml:space="preserve"> / Production practice</t>
    </r>
  </si>
  <si>
    <r>
      <t xml:space="preserve">Педагогикалык практика / </t>
    </r>
    <r>
      <rPr>
        <b/>
        <sz val="14"/>
        <rFont val="Times New Roman"/>
        <family val="1"/>
        <charset val="204"/>
      </rPr>
      <t>Педагогическая практика</t>
    </r>
    <r>
      <rPr>
        <sz val="14"/>
        <rFont val="Times New Roman"/>
        <family val="1"/>
        <charset val="204"/>
      </rPr>
      <t xml:space="preserve"> / Pedagogical practice</t>
    </r>
  </si>
  <si>
    <r>
      <t xml:space="preserve">Илимий изилдөө практикасы / </t>
    </r>
    <r>
      <rPr>
        <b/>
        <sz val="14"/>
        <rFont val="Times New Roman"/>
        <family val="1"/>
        <charset val="204"/>
      </rPr>
      <t>Научно-исследовательская практика</t>
    </r>
    <r>
      <rPr>
        <sz val="14"/>
        <rFont val="Times New Roman"/>
        <family val="1"/>
        <charset val="204"/>
      </rPr>
      <t xml:space="preserve"> / Research practice</t>
    </r>
  </si>
  <si>
    <t>БАГЫТ / НАПРАВЛЕНИЕ / MAJOR:</t>
  </si>
  <si>
    <t>ПД</t>
  </si>
  <si>
    <t>НП</t>
  </si>
  <si>
    <t>Кредиттер/ Кредиты/ Credits ECTS</t>
  </si>
  <si>
    <t>Кредит/Credit</t>
  </si>
  <si>
    <t>Практика боюнча кредиттер/Кредитов по практике/Credits on practice:</t>
  </si>
  <si>
    <t>Окуу дисциплиналары боюнча кредиттер/Кредитов по учебным дисциплинам /Credits in various academic disciplines:</t>
  </si>
  <si>
    <t>Окуунун баардык мезгилиндеги кредиттердин топтому / ВСЕГО кредитов за весь период обучения / Total credits for the entire period of study</t>
  </si>
  <si>
    <t>кред/cred</t>
  </si>
  <si>
    <t>ИЯ</t>
  </si>
  <si>
    <t>Жумушчу окуу планы КМТУ ЖКБ БСнын негизинде __________________ 20___-ж.___.___. №______/____ буйругу менен бекитилген "________________________________________________" багыты боюнча түзүлдү / Рабочий учебный план составлен на основе ОС ВПО КГТУ по направлению "____________________________________", утвержденному приказом ________№_______/____ от ____.____.______ г. / The curriculum drawn up on the basis of ES HPE of KSTU on the major "________________________________________", approved by order of _______________№______/____ from ____.____.______ y.</t>
  </si>
  <si>
    <t>Жумушчу окуу планы кафедранын 20___-ж. "______" жыйынында каралды, протокол №_______ / Рабочий учебный  план  рассмотрен  на  заседании  кафедры, протокол №____от "_______" 20___г. / The curriculum considered at a meeting of the Department, protocol №______ from "_______" 20___ y.</t>
  </si>
  <si>
    <t>2,5 жыл / 2,5 года / 2,5 years</t>
  </si>
  <si>
    <t>Сырттан окуу  / Заочная / distance learning</t>
  </si>
  <si>
    <r>
      <t>Өз алдынча окутуу /</t>
    </r>
    <r>
      <rPr>
        <b/>
        <sz val="9"/>
        <rFont val="Times New Roman"/>
        <family val="1"/>
        <charset val="204"/>
      </rPr>
      <t>Самостоят. обуч.</t>
    </r>
  </si>
  <si>
    <t>/ Independent education</t>
  </si>
  <si>
    <r>
      <t xml:space="preserve">Pedagogical practice </t>
    </r>
    <r>
      <rPr>
        <i/>
        <sz val="9"/>
        <rFont val="Times New Roman"/>
        <family val="1"/>
        <charset val="204"/>
      </rPr>
      <t>(совмещена с самостоятельным обучением)</t>
    </r>
  </si>
  <si>
    <r>
      <t>Өндүрүштүк практика /</t>
    </r>
    <r>
      <rPr>
        <b/>
        <sz val="9"/>
        <rFont val="Times New Roman"/>
        <family val="1"/>
        <charset val="204"/>
      </rPr>
      <t>Производственная практика</t>
    </r>
  </si>
  <si>
    <r>
      <t xml:space="preserve">Педагогикалык практика / </t>
    </r>
    <r>
      <rPr>
        <b/>
        <sz val="9"/>
        <rFont val="Times New Roman"/>
        <family val="1"/>
        <charset val="204"/>
      </rPr>
      <t>Педагогическая практика</t>
    </r>
    <r>
      <rPr>
        <sz val="9"/>
        <rFont val="Times New Roman"/>
        <family val="1"/>
        <charset val="204"/>
      </rPr>
      <t xml:space="preserve"> / </t>
    </r>
  </si>
  <si>
    <r>
      <t xml:space="preserve">Илимий изилдөө практикасы / </t>
    </r>
    <r>
      <rPr>
        <b/>
        <sz val="9"/>
        <rFont val="Times New Roman"/>
        <family val="1"/>
        <charset val="204"/>
      </rPr>
      <t xml:space="preserve">Научно-исследовательская </t>
    </r>
  </si>
  <si>
    <r>
      <rPr>
        <b/>
        <sz val="9"/>
        <rFont val="Times New Roman"/>
        <family val="1"/>
        <charset val="204"/>
      </rPr>
      <t>практика</t>
    </r>
    <r>
      <rPr>
        <sz val="9"/>
        <rFont val="Times New Roman"/>
        <family val="1"/>
        <charset val="204"/>
      </rPr>
      <t xml:space="preserve"> / Research practice</t>
    </r>
    <r>
      <rPr>
        <i/>
        <sz val="9"/>
        <rFont val="Times New Roman"/>
        <family val="1"/>
        <charset val="204"/>
      </rPr>
      <t xml:space="preserve"> (совмещена с самостоятельным обучением)</t>
    </r>
  </si>
  <si>
    <r>
      <t xml:space="preserve">МД аткаруу / </t>
    </r>
    <r>
      <rPr>
        <b/>
        <sz val="9"/>
        <rFont val="Times New Roman"/>
        <family val="1"/>
        <charset val="204"/>
      </rPr>
      <t>Выполнение МД</t>
    </r>
    <r>
      <rPr>
        <sz val="9"/>
        <rFont val="Times New Roman"/>
        <family val="1"/>
        <charset val="204"/>
      </rPr>
      <t xml:space="preserve"> / Execution of MD</t>
    </r>
  </si>
  <si>
    <r>
      <t xml:space="preserve">МД коргоо / </t>
    </r>
    <r>
      <rPr>
        <b/>
        <sz val="9"/>
        <rFont val="Times New Roman"/>
        <family val="1"/>
        <charset val="204"/>
      </rPr>
      <t>Защита МД</t>
    </r>
    <r>
      <rPr>
        <sz val="9"/>
        <rFont val="Times New Roman"/>
        <family val="1"/>
        <charset val="204"/>
      </rPr>
      <t xml:space="preserve"> / Рrotection of MD</t>
    </r>
  </si>
  <si>
    <t>өз алдынча окутуу /самостоят. обуч./ independent education</t>
  </si>
  <si>
    <t>Окутуунун 3-ж./  3-й г. обуч./  3nd year of study</t>
  </si>
  <si>
    <t xml:space="preserve">1 сем/sem (КС/ОС/AS) </t>
  </si>
  <si>
    <t>2 сем/sem (ЖС/ВС/SS)</t>
  </si>
  <si>
    <t xml:space="preserve">3 сем/sem (КС/ОС/AS) </t>
  </si>
  <si>
    <t>4 сем/sem (ЖС/ВС/SS)</t>
  </si>
  <si>
    <t xml:space="preserve">5 сем/sem (КС/ОС/AS) </t>
  </si>
  <si>
    <r>
      <t xml:space="preserve">ТЕХНИКАЛЫК (КЕСИПТИК) ЧЕТ ТИЛ / </t>
    </r>
    <r>
      <rPr>
        <b/>
        <sz val="14"/>
        <rFont val="Times New Roman"/>
        <family val="1"/>
        <charset val="204"/>
      </rPr>
      <t>ТЕХНИЧЕСКИЙ (ПРОФЕССИОНАЛЬНЫЙ) ИНОСТРАННЫЙ ЯЗЫК</t>
    </r>
    <r>
      <rPr>
        <sz val="14"/>
        <rFont val="Times New Roman"/>
        <family val="1"/>
        <charset val="204"/>
      </rPr>
      <t xml:space="preserve">  / TECHNICAL (PROFESSIONAL) FOREIGN LANGUAGE</t>
    </r>
  </si>
  <si>
    <r>
      <t xml:space="preserve">ЭКСПЕРИМЕНТТИ МЕРЧЕМДӨӨ, УЮШТУРУУ ЖАНА ЭКСПЕРИМЕНТТИН ЖЫЙЫНТЫКТАРЫН КАЙРА ИШТЕП ЧЫГУУ / </t>
    </r>
    <r>
      <rPr>
        <b/>
        <sz val="14"/>
        <rFont val="Times New Roman"/>
        <family val="1"/>
        <charset val="204"/>
      </rPr>
      <t xml:space="preserve">ПЛАНИРОВАНИЕ, ОРГАНИЗАЦИЯ ЭКСПЕРИМЕНТА И ОБРАБОТКА ЭКСПЕРИМЕНТАЛЬНЫХ ДАННЫХ </t>
    </r>
    <r>
      <rPr>
        <sz val="14"/>
        <rFont val="Times New Roman"/>
        <family val="1"/>
        <charset val="204"/>
      </rPr>
      <t>/ PLANNING, ORGANIZATION OF THE  EXPERIMENT AND PROCESSING OF EXPERIMENTAL DATA</t>
    </r>
  </si>
  <si>
    <r>
      <t xml:space="preserve">ЖОГОРКУ МЕКТЕПТИН ПЕДАГОГИКАСЫ ЖАНА ПСИХОЛОГИЯСЫ / </t>
    </r>
    <r>
      <rPr>
        <b/>
        <sz val="14"/>
        <rFont val="Times New Roman"/>
        <family val="1"/>
        <charset val="204"/>
      </rPr>
      <t>ПЕДАГОГИКА И ПСИХОЛОГИЯ ВЫСШЕЙ ШКОЛЫ</t>
    </r>
    <r>
      <rPr>
        <sz val="14"/>
        <rFont val="Times New Roman"/>
        <family val="1"/>
        <charset val="204"/>
      </rPr>
      <t xml:space="preserve"> /  PEDAGOGY AND PHYCHOLOGY OF HIGHER EDUCATION</t>
    </r>
  </si>
  <si>
    <t>ОП ИП</t>
  </si>
  <si>
    <r>
      <t xml:space="preserve">АКАДЕМИЯЛЫК ЖАЗУУ / </t>
    </r>
    <r>
      <rPr>
        <b/>
        <sz val="14"/>
        <rFont val="Times New Roman"/>
        <family val="1"/>
        <charset val="204"/>
      </rPr>
      <t>АКАДЕМИЧЕСКОЕ ПИСЬМО</t>
    </r>
    <r>
      <rPr>
        <sz val="14"/>
        <rFont val="Times New Roman"/>
        <family val="1"/>
        <charset val="204"/>
      </rPr>
      <t xml:space="preserve"> / АCADEMIC WRITING</t>
    </r>
  </si>
  <si>
    <t>УУ</t>
  </si>
  <si>
    <t>М1.1.</t>
  </si>
  <si>
    <t>М1.1.1</t>
  </si>
  <si>
    <t>М1.1.2</t>
  </si>
  <si>
    <t>М1.1.3</t>
  </si>
  <si>
    <t>М1.2.</t>
  </si>
  <si>
    <t>М1.2.1</t>
  </si>
  <si>
    <t>М1.2.2</t>
  </si>
  <si>
    <t>М1.2.3</t>
  </si>
  <si>
    <t>М1.2.4</t>
  </si>
  <si>
    <t>М1.1.П1</t>
  </si>
  <si>
    <t>М1.1.П2</t>
  </si>
  <si>
    <t>М1.1.В1</t>
  </si>
  <si>
    <t>М1.1.В2</t>
  </si>
  <si>
    <t>М1.1.В3</t>
  </si>
  <si>
    <t>М1.2.П1</t>
  </si>
  <si>
    <t>М1.2.П2</t>
  </si>
  <si>
    <t>М1.2.П3</t>
  </si>
  <si>
    <t>М1.2.П4</t>
  </si>
  <si>
    <t>М1.2.В1</t>
  </si>
  <si>
    <t>М1.2.В2</t>
  </si>
  <si>
    <t>М1.2.В3</t>
  </si>
  <si>
    <t>М1.2.В4</t>
  </si>
  <si>
    <r>
      <t xml:space="preserve">МААЛЫМАТТЫК ТЕХНОЛОГИЯЛАР (ТАРМАКТАР БОЮНЧА) / </t>
    </r>
    <r>
      <rPr>
        <b/>
        <sz val="14"/>
        <rFont val="Times New Roman"/>
        <family val="1"/>
        <charset val="204"/>
      </rPr>
      <t>ИНФОРМАЦИОННЫЕ ТЕХНОЛОГИИ (ПО ОТРАСЛЯМ</t>
    </r>
    <r>
      <rPr>
        <sz val="14"/>
        <rFont val="Times New Roman"/>
        <family val="1"/>
        <charset val="204"/>
      </rPr>
      <t>)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/ INFORMATION TECHNOLOGY (BY INDUSTRY)</t>
    </r>
  </si>
  <si>
    <r>
      <t>750500 - Civil Engineering /Курулуш/</t>
    </r>
    <r>
      <rPr>
        <b/>
        <sz val="14"/>
        <rFont val="Times New Roman"/>
        <family val="1"/>
        <charset val="204"/>
      </rPr>
      <t>Строительство</t>
    </r>
  </si>
  <si>
    <r>
      <t>1. Civil Engineering /Жарандык жана өнөр жай курулуш/</t>
    </r>
    <r>
      <rPr>
        <b/>
        <sz val="11"/>
        <rFont val="Times New Roman"/>
        <family val="1"/>
        <charset val="204"/>
      </rPr>
      <t>Промышленное и гражданское строительство</t>
    </r>
  </si>
  <si>
    <r>
      <t xml:space="preserve"> 2. Design, construction and operation of vehicle roads /Автомобил жолдорун долбоорлоо, куруу жана эксплуатациялоо/</t>
    </r>
    <r>
      <rPr>
        <b/>
        <sz val="11"/>
        <rFont val="Times New Roman"/>
        <family val="1"/>
        <charset val="204"/>
      </rPr>
      <t>Проектирование, строительство и эксплуатация автомобильных дорог</t>
    </r>
  </si>
  <si>
    <r>
      <t>3. Heat &amp; Gas Supply of Settlements &amp; Enterprises /Калктуу пункттарды жана ишканаларды жылуулук жана газ менен камсыздоо /</t>
    </r>
    <r>
      <rPr>
        <b/>
        <sz val="11"/>
        <rFont val="Times New Roman"/>
        <family val="1"/>
        <charset val="204"/>
      </rPr>
      <t>Теплогазоснабжение населенных мест и предприятий</t>
    </r>
  </si>
  <si>
    <r>
      <t>4. Renewable Energies &amp; Energy Efficiency in Buildings /Кайра жаралуучу энергия жана имараттардагы энергиянын натыйжалуулугу /</t>
    </r>
    <r>
      <rPr>
        <b/>
        <sz val="11"/>
        <rFont val="Times New Roman"/>
        <family val="1"/>
        <charset val="204"/>
      </rPr>
      <t>Возобновляемые энергии и энергоэффективность зданий</t>
    </r>
  </si>
  <si>
    <r>
      <t>6. Construction Materials Expertise /Курулуш материалдарынын, буюмдарынын жана конструкцияларынын технологиясы жана экспертизасы /</t>
    </r>
    <r>
      <rPr>
        <b/>
        <sz val="11"/>
        <rFont val="Times New Roman"/>
        <family val="1"/>
        <charset val="204"/>
      </rPr>
      <t>Технология и экспертиза строительных материалов, изделий и конструкций</t>
    </r>
  </si>
  <si>
    <r>
      <t>5. Urban Water Management /Суу менен камсыздоо жана сууну агызып кетүү /</t>
    </r>
    <r>
      <rPr>
        <b/>
        <sz val="11"/>
        <rFont val="Times New Roman"/>
        <family val="1"/>
        <charset val="204"/>
      </rPr>
      <t xml:space="preserve">Водоснабжение и водоотведение </t>
    </r>
  </si>
  <si>
    <r>
      <t>Магистрдик диссертацияны даярдоо/</t>
    </r>
    <r>
      <rPr>
        <b/>
        <sz val="14"/>
        <rFont val="Times New Roman"/>
        <family val="1"/>
        <charset val="204"/>
      </rPr>
      <t>Выполнение магистерской диссертации</t>
    </r>
    <r>
      <rPr>
        <sz val="14"/>
        <rFont val="Times New Roman"/>
        <family val="1"/>
        <charset val="204"/>
      </rPr>
      <t>/Completion of a master's thesis</t>
    </r>
  </si>
  <si>
    <r>
      <t xml:space="preserve">Бүтүрүүчү квалификациялык ишти коргоо (магистрдик диссертациясы) / </t>
    </r>
    <r>
      <rPr>
        <b/>
        <sz val="14"/>
        <rFont val="Times New Roman"/>
        <family val="1"/>
        <charset val="204"/>
      </rPr>
      <t>Защита выпускной квалификационной работы (магистерской диссертации)</t>
    </r>
    <r>
      <rPr>
        <sz val="14"/>
        <rFont val="Times New Roman"/>
        <family val="1"/>
        <charset val="204"/>
      </rPr>
      <t xml:space="preserve"> / Protection of final qualifying work (master's dissertation)</t>
    </r>
  </si>
  <si>
    <r>
      <t xml:space="preserve"> КУРУЛУШ ДИНАМИКАСЫ/</t>
    </r>
    <r>
      <rPr>
        <b/>
        <sz val="14"/>
        <rFont val="Times New Roman"/>
        <family val="1"/>
        <charset val="204"/>
      </rPr>
      <t>ДИНАМИКА СООРУЖЕНИЙ</t>
    </r>
    <r>
      <rPr>
        <sz val="14"/>
        <rFont val="Times New Roman"/>
        <family val="1"/>
        <charset val="204"/>
      </rPr>
      <t>/BUILDING DYNAMICS</t>
    </r>
  </si>
  <si>
    <r>
      <t>КУРУЛУШТАГЫ ИЛИМИЙ-ТЕХНИКАЛЫК МИЛДЕТТЕР/</t>
    </r>
    <r>
      <rPr>
        <b/>
        <sz val="14"/>
        <rFont val="Times New Roman"/>
        <family val="1"/>
        <charset val="204"/>
      </rPr>
      <t>НАУЧНО-ТЕХНИЧЕСКИЕ ЗАДАЧИ В СТРОИТЕЛЬСТВЕ</t>
    </r>
    <r>
      <rPr>
        <sz val="14"/>
        <rFont val="Times New Roman"/>
        <family val="1"/>
        <charset val="204"/>
      </rPr>
      <t>/SCIENTIFIC AND TECHNICAL TASKS IN CONSTRUCTION</t>
    </r>
  </si>
  <si>
    <r>
      <t>КУРУЛУШТАГЫ ЧЕНЕМДИК УКУКТУК АКТЫЛАР (KG, KZ, EU, US, RU)/</t>
    </r>
    <r>
      <rPr>
        <b/>
        <sz val="14"/>
        <rFont val="Times New Roman"/>
        <family val="1"/>
        <charset val="204"/>
      </rPr>
      <t>НОРМАТИВНО-ПРАВОВЫЕ АКТЫ В СТРОИТЕЛЬСТВЕ  (KG, KZ, EU, US, RU)</t>
    </r>
    <r>
      <rPr>
        <sz val="14"/>
        <rFont val="Times New Roman"/>
        <family val="1"/>
        <charset val="204"/>
      </rPr>
      <t>/NORMATIVE LEGAL ACTS IN CONSTRUCTION  (KG, KZ, EU, US, RU)</t>
    </r>
  </si>
  <si>
    <r>
      <t>ИМАРАТТАР МЕНЕН КУРУЛМАЛАРДЫН БЕКЕМДИГИ ЖАНА ТУРУКТУУЛУГУ/</t>
    </r>
    <r>
      <rPr>
        <b/>
        <sz val="14"/>
        <rFont val="Times New Roman"/>
        <family val="1"/>
        <charset val="204"/>
      </rPr>
      <t>ПРОЧНОСТЬ И УСТОЙЧИВОСТЬ ЗДАНИЙ И СООРУЖЕНИЙ</t>
    </r>
    <r>
      <rPr>
        <sz val="14"/>
        <rFont val="Times New Roman"/>
        <family val="1"/>
        <charset val="204"/>
      </rPr>
      <t>/STRENGTH AND STABILITY OF BUILDINGS AND STRUCTURES</t>
    </r>
  </si>
  <si>
    <t xml:space="preserve">Вып. Каф. </t>
  </si>
  <si>
    <t>Строймех и ГТС</t>
  </si>
  <si>
    <t>АЖДМТ</t>
  </si>
  <si>
    <t>ПВЗСС</t>
  </si>
  <si>
    <t>СКЗС</t>
  </si>
  <si>
    <r>
      <t>ПРОГРАММА / ПРОГРАММА / PROGRAMM: Civil Engineering /Жарандык жана өнөр жай курулуш/</t>
    </r>
    <r>
      <rPr>
        <b/>
        <sz val="18"/>
        <rFont val="Times New Roman"/>
        <family val="1"/>
        <charset val="204"/>
      </rPr>
      <t>Промышленное и гражданское строительство</t>
    </r>
  </si>
  <si>
    <r>
      <t>КУРУЛУШТАРДЫН ФИЛЬТРАЦИЯЛЫК ПРОЦЕССТЕРИ /</t>
    </r>
    <r>
      <rPr>
        <b/>
        <sz val="14"/>
        <rFont val="Times New Roman"/>
        <family val="1"/>
        <charset val="204"/>
      </rPr>
      <t>ФИЛЬТРАЦИОННЫЕ ПРОЦЕССЫ СООРУЖЕНИЙ</t>
    </r>
    <r>
      <rPr>
        <sz val="14"/>
        <rFont val="Times New Roman"/>
        <family val="1"/>
        <charset val="204"/>
      </rPr>
      <t xml:space="preserve"> /FILTRATION PROCESSES OF STRUCTURES</t>
    </r>
  </si>
  <si>
    <t>ВВ</t>
  </si>
  <si>
    <r>
      <t>ЭНЕРГОЭФФЕКТИВДҮҮ ЖАНА ЭНЕРГИЯНЫ ҮНӨМДӨӨЧҮ КУРУЛУШ ТЕХНОЛОГИЯЛАРЫ /</t>
    </r>
    <r>
      <rPr>
        <b/>
        <sz val="14"/>
        <rFont val="Times New Roman"/>
        <family val="1"/>
        <charset val="204"/>
      </rPr>
      <t>ЭНЕРГОЭФФЕКТИВНЫЕ И ЭНЕРГОСБЕРЕГАЮЩИЕ ТЕХНОЛОГИИ ЗДАНИЙ</t>
    </r>
    <r>
      <rPr>
        <sz val="14"/>
        <rFont val="Times New Roman"/>
        <family val="1"/>
        <charset val="204"/>
      </rPr>
      <t xml:space="preserve"> /ENERGY-EFFICIENT AND ENERGY-SAVING BUILDING TECHNOLOGIES</t>
    </r>
  </si>
  <si>
    <t>ТВ</t>
  </si>
  <si>
    <r>
      <t>КУРУЛУШТУ КОНТРОЛДОО ЖАНА КУРУЛУШТУ КӨЗӨМӨЛДӨӨ /</t>
    </r>
    <r>
      <rPr>
        <b/>
        <sz val="14"/>
        <rFont val="Times New Roman"/>
        <family val="1"/>
        <charset val="204"/>
      </rPr>
      <t>СТРОИТЕЛЬНЫЙ КОНТРОЛЬ И СТРОИТЕЛЬНЫЙ НАДЗОР</t>
    </r>
    <r>
      <rPr>
        <sz val="14"/>
        <rFont val="Times New Roman"/>
        <family val="1"/>
        <charset val="204"/>
      </rPr>
      <t xml:space="preserve"> /CONSTRUCTION CONTROL AND CONSTRUCTION SUPERVISION</t>
    </r>
  </si>
  <si>
    <t>ПЭСМИК</t>
  </si>
  <si>
    <r>
      <t>ТЕМИР-БЕТОН КОНСТРУКЦИЯЛАРЫН ЭСЕПТӨӨ ЖАНА ДОЛБООРЛОО ТЕОРИЯСЫ/</t>
    </r>
    <r>
      <rPr>
        <b/>
        <sz val="14"/>
        <rFont val="Times New Roman"/>
        <family val="1"/>
        <charset val="204"/>
      </rPr>
      <t>ТЕОРИЯ РАСЧЕТА И ПРОЕКТИРОВАНИЯ ЖЕЛЕЗОБЕТОННЫХ КОНСТРУКЦИЙ</t>
    </r>
    <r>
      <rPr>
        <sz val="14"/>
        <rFont val="Times New Roman"/>
        <family val="1"/>
        <charset val="204"/>
      </rPr>
      <t>/THEORY OF CALCULATION AND DESIGN OF REINFORCED CONCRETE STRUCTURES</t>
    </r>
  </si>
  <si>
    <r>
      <t>МЕТАЛЛ КОНСТРУКЦИЯЛАРЫН ЭСЕПТӨӨ ЖАНА ДОЛБООРЛОО ТЕОРИЯСЫ/</t>
    </r>
    <r>
      <rPr>
        <b/>
        <sz val="14"/>
        <rFont val="Times New Roman"/>
        <family val="1"/>
        <charset val="204"/>
      </rPr>
      <t>ТЕОРИЯ РАСЧЕТА И ПРОЕКТИРОВАНИЯ МЕТАЛЛИЧЕСКИХ КОНСТРУКЦИЙ</t>
    </r>
    <r>
      <rPr>
        <sz val="14"/>
        <rFont val="Times New Roman"/>
        <family val="1"/>
        <charset val="204"/>
      </rPr>
      <t>/THEORY OF CALCULATION AND DESIGN OF METAL STRUCTURES</t>
    </r>
  </si>
  <si>
    <r>
      <t>КУРУЛУШ ОБЪЕКТИЛЕРИНИН ТЕХНИКАЛЫК ЭКСПЕРТИЗАСЫ/</t>
    </r>
    <r>
      <rPr>
        <b/>
        <sz val="14"/>
        <rFont val="Times New Roman"/>
        <family val="1"/>
        <charset val="204"/>
      </rPr>
      <t>ТЕХНИЧЕСКАЯ ЭКСПЕРТИЗА ОБЬЕКТОВ СТРОИТЕЛЬСТВА</t>
    </r>
    <r>
      <rPr>
        <sz val="14"/>
        <rFont val="Times New Roman"/>
        <family val="1"/>
        <charset val="204"/>
      </rPr>
      <t>/TECHNICAL EXPERTISE OF CONSTRUCTION OBJECTS</t>
    </r>
  </si>
  <si>
    <r>
      <t>ИМАРАТТАРДЫН ЖАНА КУРУЛМАЛАРДЫН КАЛДЫК РЕСУРСУН БААЛОО/</t>
    </r>
    <r>
      <rPr>
        <b/>
        <sz val="14"/>
        <rFont val="Times New Roman"/>
        <family val="1"/>
        <charset val="204"/>
      </rPr>
      <t>ОЦЕНКА ОСТАТОЧНОГО РЕСУРСА ЗДАНИЙ И СООРУЖЕНИЙ</t>
    </r>
    <r>
      <rPr>
        <sz val="14"/>
        <rFont val="Times New Roman"/>
        <family val="1"/>
        <charset val="204"/>
      </rPr>
      <t>/ASSESSMENT OF THE RESIDUAL LIFE OF BUILDINGS AND STRUCTURES</t>
    </r>
  </si>
  <si>
    <r>
      <t>BIM ЧӨЙРӨСҮНДӨ  ИМАРАТТАРДЫ ПАРАМЕТРДИК ДОЛБООРЛОО/</t>
    </r>
    <r>
      <rPr>
        <b/>
        <sz val="14"/>
        <rFont val="Times New Roman"/>
        <family val="1"/>
        <charset val="204"/>
      </rPr>
      <t>ПАРАМЕТРИЧЕСКОЕ ПРОЕКТИРОВАНИЕ ЗДАНИЙ В BIM СРЕДЕ</t>
    </r>
    <r>
      <rPr>
        <sz val="14"/>
        <rFont val="Times New Roman"/>
        <family val="1"/>
        <charset val="204"/>
      </rPr>
      <t>/PARAMETRIC BUILDING DESIGN IN BIM ENVIRONMENT</t>
    </r>
  </si>
  <si>
    <r>
      <t>BIM ЧӨЙРӨСҮНДӨ КӨП КАБАТТУУ ИМАРАТТАРДЫН БЕКЕМДӨӨЧҮ ӨЗӨКТӨРҮН ЭСЕПТӨӨ ЖАНА ДОЛБООРЛОО/</t>
    </r>
    <r>
      <rPr>
        <b/>
        <sz val="14"/>
        <rFont val="Times New Roman"/>
        <family val="1"/>
        <charset val="204"/>
      </rPr>
      <t>РАСЧЕТ И ПРОЕКТИРОВАНИЕ ЯДЕР ЖЕСТКОСТИ ВЫСОТНЫХ ЗДАНИЙ В BIM СРЕДЕ</t>
    </r>
    <r>
      <rPr>
        <sz val="14"/>
        <rFont val="Times New Roman"/>
        <family val="1"/>
        <charset val="204"/>
      </rPr>
      <t>/CALCULATION AND DESIGN OF STIFFENING CORES OF SKYSCRAPERS IN THE BIM ENVIRONMENT</t>
    </r>
  </si>
  <si>
    <r>
      <t>ИШТЕП ЖАТКАН ИМАРАТТАРДЫ РЕПРОФИЛЯЦИЯЛОО ЖАНА РЕКОНСТРУКЦИЯЛОО/</t>
    </r>
    <r>
      <rPr>
        <b/>
        <sz val="14"/>
        <rFont val="Times New Roman"/>
        <family val="1"/>
        <charset val="204"/>
      </rPr>
      <t>ПЕРЕПРОФИЛИРОВАНИЕ И РЕКОНСТРУКЦИЯ ЗДАНИЙ СУЩЕСТВУЮЩЕЙ ЗАСТРОЙКИ</t>
    </r>
    <r>
      <rPr>
        <sz val="14"/>
        <rFont val="Times New Roman"/>
        <family val="1"/>
        <charset val="204"/>
      </rPr>
      <t>/RE-PROFILING AND RECONSTRUCTION OF EXISTING BUILDINGS</t>
    </r>
  </si>
  <si>
    <r>
      <t>ШААРДЫК ИНФРАСТРУКТУРА ЖАНА ШААРДЫК ИНЖЕНЕРДИК КУРУЛУШТАР/</t>
    </r>
    <r>
      <rPr>
        <b/>
        <sz val="14"/>
        <rFont val="Times New Roman"/>
        <family val="1"/>
        <charset val="204"/>
      </rPr>
      <t>ИНФРАСТРУКТУРА ГОРОДСКОЙ ЗАСТРОЙКИ И ГОРОДСКИЕ ИНЖЕНЕРНЫЕ СООРУЖЕНИЯ</t>
    </r>
    <r>
      <rPr>
        <sz val="14"/>
        <rFont val="Times New Roman"/>
        <family val="1"/>
        <charset val="204"/>
      </rPr>
      <t xml:space="preserve">/URBAN INFRASTRUCTURE AND URBAN ENGINEERING STRUCTURES </t>
    </r>
  </si>
  <si>
    <t>"Курулуш" багытынын башчысы / Руководитель направления "Строительство"/ Head of EP "Civil Engineering"  _________  Bolotbek,T./Болотбек, Т.</t>
  </si>
  <si>
    <t>ОБ башчысы / Начальник УУ / Head of ED_____________/Дыканалиев К.М./Dykanaliev, K. M.</t>
  </si>
  <si>
    <t>ОУКтун төрайымы / Председатель УМК / The chairman of the ECM_________ Нышанбаева А.Б./Nyshanbaeva, A.B.</t>
  </si>
  <si>
    <t>"ККИК" кафедрасынын башчысы / Заведующий кафедрой "СКЗС"/ The head of Department "CE"  ____ Bolotbek, T./Болотбек, Т.</t>
  </si>
  <si>
    <t>ОБ башчысы / Начальник УУ / Head of ED_____________Дыканалиев К.М./Dykanaliev, K. M.</t>
  </si>
  <si>
    <r>
      <t>АВТОМОБИЛЬ ЖОЛДОРУН ДИАГНОСТИКАЛООНУН АЗЫРКЫ УЧУРДАГЫ МЕТОДДОРУ/</t>
    </r>
    <r>
      <rPr>
        <b/>
        <sz val="14"/>
        <rFont val="Times New Roman"/>
        <family val="1"/>
        <charset val="204"/>
      </rPr>
      <t>СОВРЕМЕННЫЕ МЕТОДЫ ДИАГНОСТИКИ АВТОМОБИЛЬНЫХ ДОРОГ</t>
    </r>
    <r>
      <rPr>
        <sz val="14"/>
        <rFont val="Times New Roman"/>
        <family val="1"/>
        <charset val="204"/>
      </rPr>
      <t>/MODERN METHODS OF DIAGNOSTICS OF ROADS</t>
    </r>
  </si>
  <si>
    <r>
      <t>АВТОМОБИЛЬ ЖОЛ-КУРУУ ИШТЕРИНИН САПАТЫН КОНТРОЛДОО/</t>
    </r>
    <r>
      <rPr>
        <b/>
        <sz val="14"/>
        <rFont val="Times New Roman"/>
        <family val="1"/>
        <charset val="204"/>
      </rPr>
      <t>КОНТРОЛЬ КАЧЕСТВА ДОРОЖНО-СТРОИТЕЛЬНЫХ РАБОТ</t>
    </r>
    <r>
      <rPr>
        <sz val="14"/>
        <rFont val="Times New Roman"/>
        <family val="1"/>
        <charset val="204"/>
      </rPr>
      <t>/QUALITY CONTROL OF ROAD CONSTRUCTION WORKS</t>
    </r>
  </si>
  <si>
    <r>
      <t>АВТОМОБИЛЬ ЖОЛДОРУНУН ИШЕНИМДҮҮЛҮГҮНҮН ТЕОРИЯСЫ ЖАНА САПАТТЫН БАШКАРУУ/</t>
    </r>
    <r>
      <rPr>
        <b/>
        <sz val="14"/>
        <rFont val="Times New Roman"/>
        <family val="1"/>
        <charset val="204"/>
      </rPr>
      <t>ТЕОРИЯ НАДЕЖНОСТИ АВТОМОБИЛЬНЫХ ДОРОГ И УПРАВЛЕНИЕ КАЧЕСТВОМ</t>
    </r>
    <r>
      <rPr>
        <sz val="14"/>
        <rFont val="Times New Roman"/>
        <family val="1"/>
        <charset val="204"/>
      </rPr>
      <t>/THEORY OF RELIABILITY OF ROADS AND QUALITY MANAGEMENT</t>
    </r>
  </si>
  <si>
    <r>
      <t>АВТОМОБИЛЬ ЖОЛДОРДУ КУРУУ ҮЧҮН ИННОВАЦИЯЛЫК МАТЕРИАЛДАР ЖАНА ТЕХНОЛОГИЯЛАР/</t>
    </r>
    <r>
      <rPr>
        <b/>
        <sz val="14"/>
        <rFont val="Times New Roman"/>
        <family val="1"/>
        <charset val="204"/>
      </rPr>
      <t>ИННОВАЦИОННЫЕ МАТЕРИАЛЫ И ТЕХНОЛОГИИ СТРОИТЕЛЬСТВА АВТОМОБИЛЬНЫХ ДОРОГ</t>
    </r>
    <r>
      <rPr>
        <sz val="14"/>
        <rFont val="Times New Roman"/>
        <family val="1"/>
        <charset val="204"/>
      </rPr>
      <t>/INNOVATIVE MATERIALS AND TECHNOLOGIES FOR CONSTRUCTION OF ROADS</t>
    </r>
  </si>
  <si>
    <r>
      <t>АВТОМОБИЛЬ ЖОЛДОРУН ДОЛБООРЛООНУН  ИЛИМИЙ НЕГИЗДЕРИ/</t>
    </r>
    <r>
      <rPr>
        <b/>
        <sz val="14"/>
        <rFont val="Times New Roman"/>
        <family val="1"/>
        <charset val="204"/>
      </rPr>
      <t>НАУЧНЫЕ ОСНОВЫ ПРОЕКТИРОВАНИЯ АВТОМОБИЛЬНЫХ ДОРОГ</t>
    </r>
    <r>
      <rPr>
        <sz val="14"/>
        <rFont val="Times New Roman"/>
        <family val="1"/>
        <charset val="204"/>
      </rPr>
      <t>/SCIENTIFIC FOUNDATIONS OF ROAD DESIGN</t>
    </r>
  </si>
  <si>
    <r>
      <t xml:space="preserve"> ШААРДЫН КӨЧӨЛӨРҮН ЖАНА АВТОМОБИЛЬ ЖОЛДОРУНУН АЗЫРКЫ УЧУРДАГЫ ДОЛБООРУ/</t>
    </r>
    <r>
      <rPr>
        <b/>
        <sz val="14"/>
        <rFont val="Times New Roman"/>
        <family val="1"/>
        <charset val="204"/>
      </rPr>
      <t>СОВРЕМЕННЫЕ МЕТОДЫ ПРОЕКТИРОВАНИЯ АВТОМОБИЛЬНЫХ ДОРОГ И ГОРОДСКИХ УЛИЦ</t>
    </r>
    <r>
      <rPr>
        <sz val="14"/>
        <rFont val="Times New Roman"/>
        <family val="1"/>
        <charset val="204"/>
      </rPr>
      <t>/MODERN DESIGN METHODS OF ROADS AND CITY STREETS</t>
    </r>
  </si>
  <si>
    <r>
      <t>АВТОМОБИЛЬ ЖОЛДОРУН ПАЙДАЛАНУУНУН ИЛИМИЙ НЕГИЗДЕРИ/</t>
    </r>
    <r>
      <rPr>
        <b/>
        <sz val="14"/>
        <rFont val="Times New Roman"/>
        <family val="1"/>
        <charset val="204"/>
      </rPr>
      <t>НАУЧНЫЕ ОСНОВЫ ЭКСПЛУАТАЦИИ АВТОМОБИЛЬНЫХ ДОРОГ</t>
    </r>
    <r>
      <rPr>
        <sz val="14"/>
        <rFont val="Times New Roman"/>
        <family val="1"/>
        <charset val="204"/>
      </rPr>
      <t>/SCIENTIFIC BASES OF OPERATION OF ROAD ROADS</t>
    </r>
  </si>
  <si>
    <r>
      <t>АЗЫРКЫ УЧУРДАГЫ АВТОМОБИЛЬ ЖОЛДОРУН КУРУУНУН ЗАМАНБАП ТЕХНОЛОГИЯЛАРЫ/</t>
    </r>
    <r>
      <rPr>
        <b/>
        <sz val="14"/>
        <rFont val="Times New Roman"/>
        <family val="1"/>
        <charset val="204"/>
      </rPr>
      <t>СОВРЕМЕННЫЕ ТЕХНОЛОГИИ СТРОИТЕЛЬСТВА АВТОМОБИЛЬНЫХ ДОРОГ</t>
    </r>
    <r>
      <rPr>
        <sz val="14"/>
        <rFont val="Times New Roman"/>
        <family val="1"/>
        <charset val="204"/>
      </rPr>
      <t>/MODERN TECHNOLOGIES OF CONSTRUCTION OF ROADS</t>
    </r>
  </si>
  <si>
    <t>"АТЖКТ" кафедрасынын башчысы / Заведующий кафедрой "АЖДМТ"/ The head of Department "RRBT"  ________ Курбанбаев А.Б./Kurbanbaev, A.B.</t>
  </si>
  <si>
    <r>
      <t>ПРОГРАММА / ПРОГРАММА / PROGRAMM: Design, construction and operation of vehicle roads /Автомобил жолдорун долбоорлоо, куруу жана эксплуатациялоо/</t>
    </r>
    <r>
      <rPr>
        <b/>
        <sz val="18"/>
        <rFont val="Times New Roman"/>
        <family val="1"/>
        <charset val="204"/>
      </rPr>
      <t>Проектирование, строительство и эксплуатация автомобильных дорог</t>
    </r>
  </si>
  <si>
    <t xml:space="preserve">2-тиркеме/Прил. 2/Annex 2 - </t>
  </si>
  <si>
    <t xml:space="preserve">3-тиркеме/Прил. 3/Annex 3 - </t>
  </si>
  <si>
    <t>"ЖГКЖ" кафедрасынын башчысы / Заведующий кафедрой "ТВ"/ The head of Department "HGSV"________Абдылдаева А.М.Abdyldaeva, A.M.</t>
  </si>
  <si>
    <r>
      <t xml:space="preserve"> ЖЫЛУУЛУК, ГАЗ МЕНЕН КАМСЫЗДОО: НОРМАЛАРЫ, ТАРИФТЕРИ ЖАНА КЕЛЕЧЕГИ /</t>
    </r>
    <r>
      <rPr>
        <b/>
        <sz val="14"/>
        <rFont val="Times New Roman"/>
        <family val="1"/>
        <charset val="204"/>
      </rPr>
      <t>ТЕПЛОГАЗОСНАБЖЕНИЕ: НОРМЫ, ТАРИФЫ И ПЕРСПЕКТИВЫ</t>
    </r>
    <r>
      <rPr>
        <sz val="14"/>
        <rFont val="Times New Roman"/>
        <family val="1"/>
        <charset val="204"/>
      </rPr>
      <t xml:space="preserve"> / GAS, HEAT SUPPLY: NORMS, TARIFFS AND PERSPECTIVES </t>
    </r>
  </si>
  <si>
    <r>
      <t xml:space="preserve"> РАЙОН ЖАНА ӨНӨР ЖАЙ ИШКАНАЛАРЫН ЖЫЛЫТУУ ЖАНА ГАЗ МЕНЕН КАМСЫЗДОО /</t>
    </r>
    <r>
      <rPr>
        <b/>
        <sz val="14"/>
        <rFont val="Times New Roman"/>
        <family val="1"/>
        <charset val="204"/>
      </rPr>
      <t>ТЕПЛОГАЗОСНАБЖЕНИЕ РАЙОНА  И ПРОМЫШЛЕННЫХ ПРЕДПРИЯТИЙ</t>
    </r>
    <r>
      <rPr>
        <sz val="14"/>
        <rFont val="Times New Roman"/>
        <family val="1"/>
        <charset val="204"/>
      </rPr>
      <t xml:space="preserve"> / GAS AND HEAT SUPPLY OF REGION AND INDUSTRIAL ENTERPRISES </t>
    </r>
  </si>
  <si>
    <r>
      <t xml:space="preserve"> ЖЫЛУУЛУК ЭНЕРГИЯСЫН, ЖАРАТЫЛЫШ ГАЗЫН БӨЛҮШТҮРҮҮ ЖАНА КЕРЕКТӨӨ ТЕХНОЛОГИЯЛАРЫ/</t>
    </r>
    <r>
      <rPr>
        <b/>
        <sz val="14"/>
        <rFont val="Times New Roman"/>
        <family val="1"/>
        <charset val="204"/>
      </rPr>
      <t>ТЕХНОЛОГИИ РАСПРЕДЕЛЕНИЯ, ПОТРЕБЛЕНИЯ ТЕПЛОВОЙ ЭНЕРГИИ И ПРИРОДНОГО ГАЗА</t>
    </r>
    <r>
      <rPr>
        <sz val="14"/>
        <rFont val="Times New Roman"/>
        <family val="1"/>
        <charset val="204"/>
      </rPr>
      <t xml:space="preserve"> /  TECHNOLOGIES OF DISTRIBUTION, CONSUMPTION OF HEAT ENERGY AND NATURAL GAS</t>
    </r>
  </si>
  <si>
    <r>
      <t xml:space="preserve">ЖЫЛУУЛУК ЖАНА ГАЗ МЕНЕН КАМСЫЗДОО СИСТЕМАЛАРЫНЫН НАТЫЙЖАЛУУЛУГУН ЖАНА ИШЕНИМДҮҮЛҮГҮН ЖОГОРУЛАТУУ / </t>
    </r>
    <r>
      <rPr>
        <b/>
        <sz val="14"/>
        <rFont val="Times New Roman"/>
        <family val="1"/>
        <charset val="204"/>
      </rPr>
      <t>ПОВЫШЕНИЕ ЭФФЕКТИВНОСТИ И НАДЕЖНОСТИ СИСТЕМ ТЕПЛОГАЗОСНАБЖЕНИЯ</t>
    </r>
    <r>
      <rPr>
        <sz val="14"/>
        <rFont val="Times New Roman"/>
        <family val="1"/>
        <charset val="204"/>
      </rPr>
      <t xml:space="preserve"> /INCREASING THE EFFICIENCY AND RELIABILITY OF HEAT AND GAS SUPPLY </t>
    </r>
  </si>
  <si>
    <r>
      <t xml:space="preserve">ГАЗ МЕНЕН КАМСЫЗДОО СИСТЕМАЛАРЫНЫН ЭНЕРГЕТИКАЛЫК НАТЫЙЖАЛУУЛУГУ ЖАНА КЛИМАТТЫН ӨЗГӨРҮШҮ/ </t>
    </r>
    <r>
      <rPr>
        <b/>
        <sz val="14"/>
        <rFont val="Times New Roman"/>
        <family val="1"/>
        <charset val="204"/>
      </rPr>
      <t>ЭНЕРГОЭФФЕКТИВНОСТЬ СИСТЕМ ГАЗОСНАБЖЕНИЯ И ИЗМЕНЕНИЕ КЛИМАТА</t>
    </r>
    <r>
      <rPr>
        <sz val="14"/>
        <rFont val="Times New Roman"/>
        <family val="1"/>
        <charset val="204"/>
      </rPr>
      <t xml:space="preserve">  / ENERGY EFFICIENCY OF GAS SUPPLY SYSTEMS AND CLIMATE CHANGE</t>
    </r>
  </si>
  <si>
    <r>
      <t xml:space="preserve">ЖЫЛУУЛУК МЕНЕН КАМСЫЗДОО СИСТЕМАЛАРЫНЫН ЭНЕРГЕТИКАЛЫК НАТЫЙЖАЛУУЛУГУ ЖАНА КЛИМАТТЫН ӨЗГӨРҮШҮ/ </t>
    </r>
    <r>
      <rPr>
        <b/>
        <sz val="14"/>
        <rFont val="Times New Roman"/>
        <family val="1"/>
        <charset val="204"/>
      </rPr>
      <t>ЭНЕРГОЭФФЕКТИВНОСТЬ СИСТЕМ ТЕПЛОСНАБЖЕНИЯ И ИЗМЕНЕНИЕ КЛИМАТА</t>
    </r>
    <r>
      <rPr>
        <sz val="14"/>
        <rFont val="Times New Roman"/>
        <family val="1"/>
        <charset val="204"/>
      </rPr>
      <t xml:space="preserve">  / ENERGY EFFICIENCY OF HEAT SUPPLY SYSTEMS AND CLIMATE CHANGE</t>
    </r>
  </si>
  <si>
    <r>
      <t xml:space="preserve">ГАЗ МЕНЕН КАМСЫЗДОО СИСТЕМАСЫНДАГЫ ЖАШЫЛ ТЕХНОЛОГИЯЛАР / </t>
    </r>
    <r>
      <rPr>
        <b/>
        <sz val="14"/>
        <rFont val="Times New Roman"/>
        <family val="1"/>
        <charset val="204"/>
      </rPr>
      <t>ЗЕЛЕНЫЕ ТЕХНОЛОГИИ В СИСТЕМЕ ГАЗОСНАБЖЕНИЯ</t>
    </r>
    <r>
      <rPr>
        <sz val="14"/>
        <rFont val="Times New Roman"/>
        <family val="1"/>
        <charset val="204"/>
      </rPr>
      <t xml:space="preserve"> / GREEN TECHNOLOGIES IN THE GAS SUPPLY SYSTEM </t>
    </r>
  </si>
  <si>
    <r>
      <t xml:space="preserve">ЖЫЛУУЛУК МЕНЕН КАМСЫЗДОО СИСТЕМАСЫНДАГЫ ЖАШЫЛ ТЕХНОЛОГИЯЛАР / </t>
    </r>
    <r>
      <rPr>
        <b/>
        <sz val="14"/>
        <rFont val="Times New Roman"/>
        <family val="1"/>
        <charset val="204"/>
      </rPr>
      <t>ЗЕЛЕНЫЕ ТЕХНОЛОГИИ В СИСТЕМЕ ТЕПЛОСНАБЖЕНИЯ</t>
    </r>
    <r>
      <rPr>
        <sz val="14"/>
        <rFont val="Times New Roman"/>
        <family val="1"/>
        <charset val="204"/>
      </rPr>
      <t xml:space="preserve"> / GREEN TECHNOLOGIES IN THE HEAT SUPPLY SYSTEM</t>
    </r>
  </si>
  <si>
    <r>
      <t>ПРОГРАММА / ПРОГРАММА / PROGRAMM: Renewable Energies &amp; Energy Efficiency in Buildings /Кайра жаралуучу энергия жана имараттардагы энергиянын натыйжалуулугу /</t>
    </r>
    <r>
      <rPr>
        <b/>
        <sz val="18"/>
        <rFont val="Times New Roman"/>
        <family val="1"/>
        <charset val="204"/>
      </rPr>
      <t>Возобновляемые энергии и энергоэффективность зданий</t>
    </r>
  </si>
  <si>
    <t xml:space="preserve">4-тиркеме/Прил. 4/Annex 4 - </t>
  </si>
  <si>
    <r>
      <t>ПРОГРАММА / ПРОГРАММА / PROGRAMM: Heat &amp; Gas Supply of Settlements &amp; Enterprises /Калктуу пункттарды жана ишканаларды жылуулук жана газ менен камсыздоо /</t>
    </r>
    <r>
      <rPr>
        <b/>
        <sz val="18"/>
        <rFont val="Times New Roman"/>
        <family val="1"/>
        <charset val="204"/>
      </rPr>
      <t>Теплогазоснабжение населенных мест и предприятий</t>
    </r>
  </si>
  <si>
    <r>
      <t>АЙЛАНА-ЧӨЙРӨНҮН, КҮНДҮН, БИОМАССАНЫН ЭНЕРГИЯСЫН ПАЙДАЛАНУУ/</t>
    </r>
    <r>
      <rPr>
        <b/>
        <sz val="14"/>
        <rFont val="Times New Roman"/>
        <family val="1"/>
        <charset val="204"/>
      </rPr>
      <t>ИСПОЛЬЗОВАНИЕ ЭНЕРГИИ ОКРУЖАЮЩЕЙ СРЕДЫ, СОЛНЦА, БИОМАССЫ</t>
    </r>
    <r>
      <rPr>
        <sz val="14"/>
        <rFont val="Times New Roman"/>
        <family val="1"/>
        <charset val="204"/>
      </rPr>
      <t xml:space="preserve"> /USE OF ENVIRONMENT, SOLAR, BIOMASS ENERGY </t>
    </r>
  </si>
  <si>
    <r>
      <t xml:space="preserve">ИМАРАТТАРДЫН ЭНЕРГИЯ НАТЫЙЖАЛУУЛУГУН ЖОГОРУЛАТУУНУН ТЕОРИЯСЫ ЖАНА ПРАКТИКАСЫ / </t>
    </r>
    <r>
      <rPr>
        <b/>
        <sz val="14"/>
        <rFont val="Times New Roman"/>
        <family val="1"/>
        <charset val="204"/>
      </rPr>
      <t>ТЕОРИЯ И ПРАКТИКА ПОВЫШЕНИЯ ЭНЕРГОЭФФЕКТИВНОСТИ ЗДАНИЙ</t>
    </r>
    <r>
      <rPr>
        <sz val="14"/>
        <rFont val="Times New Roman"/>
        <family val="1"/>
        <charset val="204"/>
      </rPr>
      <t xml:space="preserve"> /THEORY AND PRACTICE OF INCREASING ENERGY EFFICIENCY IN BUILDINGS </t>
    </r>
  </si>
  <si>
    <r>
      <t xml:space="preserve">КАЙРА ЖАРАЛУУЧУ ЭНЕРГИЯНЫ ПАЙДАЛАНУУ: МЫЙЗАМДАРЫ, НОРМАЛАРЫ, ТАРИФТЕРИ ЖАНА КЕЛЕЧЕГИ / </t>
    </r>
    <r>
      <rPr>
        <b/>
        <sz val="14"/>
        <rFont val="Times New Roman"/>
        <family val="1"/>
        <charset val="204"/>
      </rPr>
      <t>ИСПОЛЬЗОВАНИЕ ВОЗОБНОВЛЯЕМОЙ ЭНЕРГИИ: ЗАКОНЫ, НОРМЫ, ТАРИФЫ, ПЕРСПЕКТИВЫ</t>
    </r>
    <r>
      <rPr>
        <sz val="14"/>
        <rFont val="Times New Roman"/>
        <family val="1"/>
        <charset val="204"/>
      </rPr>
      <t xml:space="preserve"> /USAGE OF RENEWABLE ENERGY: LEGISLATION, NORMS, TARIFFS, PERSPECTIVES </t>
    </r>
  </si>
  <si>
    <r>
      <t xml:space="preserve">ЭНЕРГИЯНЫ ҮНӨМДӨӨЧҮ АРХИТЕКТУРА: КАЙРА ЖАРАЛУУЧУ ЭНЕРГИЯЛАРДЫ КОЛДОНУУ / </t>
    </r>
    <r>
      <rPr>
        <b/>
        <sz val="14"/>
        <rFont val="Times New Roman"/>
        <family val="1"/>
        <charset val="204"/>
      </rPr>
      <t>ЭНЕРГОСБЕРЕГАЮЩАЯ АРХИТЕКТУРА: ИСПОЛЬЗОВАНИЕ ВОЗОБНОВЛЯЕМЫХ ЭНЕРГИЙ</t>
    </r>
    <r>
      <rPr>
        <sz val="14"/>
        <rFont val="Times New Roman"/>
        <family val="1"/>
        <charset val="204"/>
      </rPr>
      <t>/ENERGY-SAVING ARCHITECTURE: USE OF RENEWABLE ENERGIES</t>
    </r>
  </si>
  <si>
    <r>
      <t xml:space="preserve">ИМАРАТТАРДЫ ТӨМӨН ТЕМПЕРАТУРАДАГЫ ЖЫЛЫТУУ ЖАНА МУЗДАТУУ/ </t>
    </r>
    <r>
      <rPr>
        <b/>
        <sz val="14"/>
        <rFont val="Times New Roman"/>
        <family val="1"/>
        <charset val="204"/>
      </rPr>
      <t>НИЗКОТЕМПЕРАТУРНОЕ ОТОПЛЕНИЕ И ОХЛАЖДЕНИЕ ЗДАНИЙ</t>
    </r>
    <r>
      <rPr>
        <sz val="14"/>
        <rFont val="Times New Roman"/>
        <family val="1"/>
        <charset val="204"/>
      </rPr>
      <t xml:space="preserve">  /LOW TEMPERATURE HEATING AND COOLING OF BUILDINGS </t>
    </r>
  </si>
  <si>
    <r>
      <t xml:space="preserve"> ТӨМӨН ПОТЕНЦИАЛДУУ КАЙРА ЖАРАЛУУЧУ ЭНЕРГИЯЛАР ЖАНА ИМАРАТТАРДЫН МИКРОКЛИМАТЫ /</t>
    </r>
    <r>
      <rPr>
        <b/>
        <sz val="14"/>
        <rFont val="Times New Roman"/>
        <family val="1"/>
        <charset val="204"/>
      </rPr>
      <t>НИЗКОПОТЕНЦИАЛЬНЫЕ ВОЗОБНОВЛЯЕМЫЕ ЭНЕРГИИ И МИКРОКЛИМАТ ЗДАНИЙ</t>
    </r>
    <r>
      <rPr>
        <sz val="14"/>
        <rFont val="Times New Roman"/>
        <family val="1"/>
        <charset val="204"/>
      </rPr>
      <t xml:space="preserve"> /LOW POTENTIAL RES AND MICROCLIMATE OF BUILDING</t>
    </r>
  </si>
  <si>
    <r>
      <t xml:space="preserve"> ИМАРАТТАРДЫН ЖАШЫЛ ТЕХНОЛОГИЯЛАРЫ ЖАНА КЛИМАТТЫН ӨЗГӨРҮШҮ / </t>
    </r>
    <r>
      <rPr>
        <b/>
        <sz val="14"/>
        <rFont val="Times New Roman"/>
        <family val="1"/>
        <charset val="204"/>
      </rPr>
      <t>ЗЕЛЕНЫЕ ТЕХНОЛОГИИ ЗДАНИЙ М ИЗМЕНЕНИЕ КЛИМАТА</t>
    </r>
    <r>
      <rPr>
        <sz val="14"/>
        <rFont val="Times New Roman"/>
        <family val="1"/>
        <charset val="204"/>
      </rPr>
      <t xml:space="preserve"> /GREEN TECHNOLOGIES OF BUILDINGS AND CLIMATE CHANGE </t>
    </r>
  </si>
  <si>
    <r>
      <t xml:space="preserve">ЖЫЛУУЛУК ЖАНА ГАЗ МЕНЕН КАМСЫЗДОО СИСТЕМАСЫНДАГЫ ЖАШЫЛ ТЕХНОЛОГИЯЛАР / </t>
    </r>
    <r>
      <rPr>
        <b/>
        <sz val="14"/>
        <rFont val="Times New Roman"/>
        <family val="1"/>
        <charset val="204"/>
      </rPr>
      <t>ЗЕЛЕНЫЕ ТЕХНОЛОГИИ СИСТЕМ ТЕПЛОГАЗОСНАБЖЕНИЯ</t>
    </r>
    <r>
      <rPr>
        <sz val="14"/>
        <rFont val="Times New Roman"/>
        <family val="1"/>
        <charset val="204"/>
      </rPr>
      <t xml:space="preserve"> / GREEN TECHNOLOGIES OF HEAT GAZ SUPPLY</t>
    </r>
  </si>
  <si>
    <r>
      <t>ПРОГРАММА / ПРОГРАММА / PROGRAMM: Urban Water Management /Суу менен камсыздоо жана сууну агызып кетүү /</t>
    </r>
    <r>
      <rPr>
        <b/>
        <sz val="18"/>
        <rFont val="Times New Roman"/>
        <family val="1"/>
        <charset val="204"/>
      </rPr>
      <t xml:space="preserve">Водоснабжение и водоотведение </t>
    </r>
  </si>
  <si>
    <t xml:space="preserve">5-тиркеме/Прил. 5/Annex 5 - </t>
  </si>
  <si>
    <t>"СКСА" кафедрасынын башчысы/Заведующий кафедрой "ВВ"/The head of Department "Water supply and Sewerage"  ________ Каримов Т.Х./Karimov, T.H.</t>
  </si>
  <si>
    <r>
      <t xml:space="preserve">ТАБИГЫЙ СУУЛАРДЫ ТАЗАЛОО ҮЧҮН ТУТУМДАР ЖАНА КУРУЛУШТАР / </t>
    </r>
    <r>
      <rPr>
        <b/>
        <sz val="14"/>
        <rFont val="Times New Roman"/>
        <family val="1"/>
        <charset val="204"/>
      </rPr>
      <t>СИСТЕМЫ И СООРУЖЕНИЯ ОЧИСТКИ ПРИРОДНЫХ ВОД</t>
    </r>
    <r>
      <rPr>
        <sz val="14"/>
        <rFont val="Times New Roman"/>
        <family val="1"/>
        <charset val="204"/>
      </rPr>
      <t xml:space="preserve"> / SYSTEMS AND FACILITIES FOR NATURAL WATER TREATMENT</t>
    </r>
  </si>
  <si>
    <r>
      <t xml:space="preserve">САРКЫНДЫ СУУЛАРДЫ АГЫЗУУ ҮЧҮН ТУТУМДАР ЖАНА ТҮЗҮЛҮШТӨР / </t>
    </r>
    <r>
      <rPr>
        <b/>
        <sz val="14"/>
        <rFont val="Times New Roman"/>
        <family val="1"/>
        <charset val="204"/>
      </rPr>
      <t>СИСТЕМЫ И СООРУЖЕНИЯ ОТВЕДЕНИЯ СТОЧНЫХ ВОД</t>
    </r>
    <r>
      <rPr>
        <sz val="14"/>
        <rFont val="Times New Roman"/>
        <family val="1"/>
        <charset val="204"/>
      </rPr>
      <t xml:space="preserve"> / SYSTEMS AND FACILITIES FOR WASTEWATER DISPOSAL</t>
    </r>
  </si>
  <si>
    <r>
      <t xml:space="preserve">СУУ МЕНЕН КАМСЫЗДОО ЖАНА АГЫЗУУ СИСТЕМАЛАРЫНЫН КУРУЛУШТАРЫ ЖАНА ДОЛБООРЛОРУНУН ТЕХНИКАЛЫК ЭКСПЕРТИЗАСЫ / </t>
    </r>
    <r>
      <rPr>
        <b/>
        <sz val="14"/>
        <rFont val="Times New Roman"/>
        <family val="1"/>
        <charset val="204"/>
      </rPr>
      <t>ТЕХНИЧЕСКАЯ ЭКСПЕРТИЗА ПРОЕКТОВ СИСТЕМ И СООРУЖЕНИИ ВОДОСНАБЖЕНИЯ И ВОДООТВЕДЕНИЯ</t>
    </r>
    <r>
      <rPr>
        <sz val="14"/>
        <rFont val="Times New Roman"/>
        <family val="1"/>
        <charset val="204"/>
      </rPr>
      <t xml:space="preserve"> / TECHNICAL EXPERTISE OF PROJECTS OF SYSTEMS AND CONSTRUCTION OF WATER SUPPLY AND SANITATION</t>
    </r>
  </si>
  <si>
    <r>
      <t xml:space="preserve">СУУ МЕНЕН КАМСЫЗДОО ЖАНА СУУЛАРДЫ АГЫЗУУ ТУТУМДАРЫН МОДЕЛДӨӨ/ </t>
    </r>
    <r>
      <rPr>
        <b/>
        <sz val="14"/>
        <rFont val="Times New Roman"/>
        <family val="1"/>
        <charset val="204"/>
      </rPr>
      <t>МОДЕЛИРОВАНИЕ СИСТЕМ ВОДОСНАБЖЕНИЯ И ВОДООТВЕДЕНИЯ</t>
    </r>
    <r>
      <rPr>
        <sz val="14"/>
        <rFont val="Times New Roman"/>
        <family val="1"/>
        <charset val="204"/>
      </rPr>
      <t xml:space="preserve"> / MODELING OF WATER SUPPLY AND SANITATION SYSTEMS</t>
    </r>
  </si>
  <si>
    <r>
      <t xml:space="preserve">СУУ МЕНЕН КАМСЫЗДОО ЖАНА СУУЛАРДЫ АГЫЗУУ ТУТУМДАРЫНЫН ИШЕНИМДҮҮЛҮГҮ / </t>
    </r>
    <r>
      <rPr>
        <b/>
        <sz val="14"/>
        <rFont val="Times New Roman"/>
        <family val="1"/>
        <charset val="204"/>
      </rPr>
      <t>НАДЕЖНОСТЬ СИСТЕМ ВОДОСНАБЖЕНИЯ И ВОДООТВЕДЕНИЯ</t>
    </r>
    <r>
      <rPr>
        <sz val="14"/>
        <rFont val="Times New Roman"/>
        <family val="1"/>
        <charset val="204"/>
      </rPr>
      <t xml:space="preserve"> / RELIABILITY OF WATER SUPPLY AND SANITATION SYSTEMS</t>
    </r>
  </si>
  <si>
    <r>
      <t xml:space="preserve">СУУ МЕНЕН КАМСЫЗДОО ЖАНА БӨЛҮШТҮРҮҮ СИСТЕМАЛАРЫ / </t>
    </r>
    <r>
      <rPr>
        <b/>
        <sz val="14"/>
        <rFont val="Times New Roman"/>
        <family val="1"/>
        <charset val="204"/>
      </rPr>
      <t>СИСТЕМЫ ПОДАЧИ И РАСПРЕДЕЛЕНИЯ ВОДЫ</t>
    </r>
    <r>
      <rPr>
        <sz val="14"/>
        <rFont val="Times New Roman"/>
        <family val="1"/>
        <charset val="204"/>
      </rPr>
      <t xml:space="preserve"> / WATER SUPPLY AND DISTRIBUTION SYSTEMS</t>
    </r>
  </si>
  <si>
    <r>
      <t xml:space="preserve">СУУ МЕНЕН КАМСЫЗДОО ЖАНА СУУЛАРДЫ АГЫЗУУ ҮЧҮН ТҮТҮК ТУТУМДАРЫ ЖАНА КУРУЛУШТАРЫ / </t>
    </r>
    <r>
      <rPr>
        <b/>
        <sz val="14"/>
        <rFont val="Times New Roman"/>
        <family val="1"/>
        <charset val="204"/>
      </rPr>
      <t>ТРУБОПРОВОДНЫЕ СИСТЕМЫ И СООРУЖЕНИЯ ВОДОСНАБЖЕНИЯ И ВОДООТВЕДЕНИЯ</t>
    </r>
    <r>
      <rPr>
        <sz val="14"/>
        <rFont val="Times New Roman"/>
        <family val="1"/>
        <charset val="204"/>
      </rPr>
      <t xml:space="preserve"> / PIPELINE SYSTEMS AND FACILITIES FOR WATER SUPPLY AND SANITATION</t>
    </r>
  </si>
  <si>
    <r>
      <t xml:space="preserve">ТҮТҮК ТУТУМДАРЫН ЖАНА КУРУЛМАЛАРЫН ДОЛБООРЛООНУН ТЕОРИЯЛЫК НЕГИЗДЕРИ ЖАНА МЕТОДДОРУ / </t>
    </r>
    <r>
      <rPr>
        <b/>
        <sz val="14"/>
        <rFont val="Times New Roman"/>
        <family val="1"/>
        <charset val="204"/>
      </rPr>
      <t>ТЕОРЕТИЧЕСКИЕ ОСНОВЫ И МЕТОДЫ ПРОЕКТИРОВАНИЯ ТРУБОПРОВОДНЫХ СИСТЕМ И СООРУЖЕНИЙ</t>
    </r>
    <r>
      <rPr>
        <sz val="14"/>
        <rFont val="Times New Roman"/>
        <family val="1"/>
        <charset val="204"/>
      </rPr>
      <t xml:space="preserve"> / THEORETICAL FOUNDATIONS AND METHODS FOR DESIGNING PIPELINE SYSTEMS AND STRUCTURES</t>
    </r>
  </si>
  <si>
    <r>
      <t>ПРОГРАММА / ПРОГРАММА / PROGRAMM: Construction Materials Expertise /Курулуш материалдарынын, буюмдарынын жана конструкцияларынын технологиясы жана экспертизасы /</t>
    </r>
    <r>
      <rPr>
        <b/>
        <sz val="18"/>
        <rFont val="Times New Roman"/>
        <family val="1"/>
        <charset val="204"/>
      </rPr>
      <t>Технология и экспертиза строительных материалов, изделий и конструкций</t>
    </r>
  </si>
  <si>
    <t xml:space="preserve">6-тиркеме/Прил. 6/Annex 6 - </t>
  </si>
  <si>
    <t>"КМЧӨЭ " кафедрасынын башчысы/Заведующий кафедрой "ПЭСМИК"/The head of Department " PEBMPS "_______Болотов Т.Т./Bolotov, T.</t>
  </si>
  <si>
    <r>
      <t>КУРУЛУШ МАТЕРИАЛДАРЫНЫН, БУЮМДАРЫНЫН ЖАНА КОНСТРУКЦИЯЛАРЫНЫН ЭФФЕКТИВДУУ ТЕХНОЛОГИЯЛАРЫ/</t>
    </r>
    <r>
      <rPr>
        <b/>
        <sz val="14"/>
        <rFont val="Times New Roman"/>
        <family val="1"/>
        <charset val="204"/>
      </rPr>
      <t>ЭФФЕКТИВНЫЕ ТЕХНОЛОГИИ СТРОИТЕЛЬНЫХ МАТЕРИАЛОВ, ИЗДЕЛИЙ И КОНСТРУКЦИЙ</t>
    </r>
    <r>
      <rPr>
        <sz val="14"/>
        <rFont val="Times New Roman"/>
        <family val="1"/>
        <charset val="204"/>
      </rPr>
      <t>/EFFICIENT TECHNOLOGIES OF BUILDING MATERIALS, PRODUCTS AND STRUCTURES</t>
    </r>
  </si>
  <si>
    <r>
      <t>КУРУЛУШ ДОЛБООРЛОРУНУН ТЕХНИКАЛЫК ЭКСПЕРТИЗАСЫ/</t>
    </r>
    <r>
      <rPr>
        <b/>
        <sz val="14"/>
        <rFont val="Times New Roman"/>
        <family val="1"/>
        <charset val="204"/>
      </rPr>
      <t>ТЕХНИЧЕСКАЯ ЭКСПЕРТИЗА ПРОЕКТОВ ОБЪЕКТОВ СТРОИТЕЛЬСТВА</t>
    </r>
    <r>
      <rPr>
        <sz val="14"/>
        <rFont val="Times New Roman"/>
        <family val="1"/>
        <charset val="204"/>
      </rPr>
      <t>/ TECHNICAL EXPERTISE OF CONSTRUCTION PROJECTS</t>
    </r>
  </si>
  <si>
    <r>
      <t>КУРУЛУШ МАТЕРИАЛДАРЫНЫН ЖАНА СИСТЕМАЛАРЫНЫН САПАТЫН БААЛОО/</t>
    </r>
    <r>
      <rPr>
        <b/>
        <sz val="14"/>
        <rFont val="Times New Roman"/>
        <family val="1"/>
        <charset val="204"/>
      </rPr>
      <t>ОЦЕНКА КАЧЕСТВА СТРОИТЕЛЬНЫХ МАТЕРИАЛОВ И СИСТЕМ</t>
    </r>
    <r>
      <rPr>
        <sz val="14"/>
        <rFont val="Times New Roman"/>
        <family val="1"/>
        <charset val="204"/>
      </rPr>
      <t xml:space="preserve">/ASSESSMENT OF THE QUALITY OF BUILDING MATERIALS AND SYSTEMS </t>
    </r>
  </si>
  <si>
    <r>
      <t>АР КАНДАЙ МАКСАТТАР ҮЧҮН ЗАМАНБАП МОДИФИКАЦИЯЛАНГАН КУРУЛУШ МАТЕРИАЛДАРЫ/</t>
    </r>
    <r>
      <rPr>
        <b/>
        <sz val="14"/>
        <rFont val="Times New Roman"/>
        <family val="1"/>
        <charset val="204"/>
      </rPr>
      <t>СОВРЕМЕННЫЕ МОДИФИЦИРОВАННЫЕ СТРОИТЕЛЬНЫЕ  МАТЕРИАЛЫ РАЗЛИЧНОГО НАЗНАЧЕНИЯ</t>
    </r>
    <r>
      <rPr>
        <sz val="14"/>
        <rFont val="Times New Roman"/>
        <family val="1"/>
        <charset val="204"/>
      </rPr>
      <t>/MODERN MODIFIED BUILDING MATERIALS FOR VARIOUS PURPOSES</t>
    </r>
  </si>
  <si>
    <r>
      <t>ЖЕРГИЛИКТУУ СЫРЬЁЛОРДУ ЖАНА ӨНӨР ЖАЙ КАЛДЫКТАРЫН ПАЙДАЛАНУУ МЕНЕН КУРУЛУШ МАТЕРИАЛДАРЫ/</t>
    </r>
    <r>
      <rPr>
        <b/>
        <sz val="14"/>
        <rFont val="Times New Roman"/>
        <family val="1"/>
        <charset val="204"/>
      </rPr>
      <t>СТРОИТЕЛЬНЫЕ МАТЕРИАЛЫ С ИСПОЛЬЗОВАНИЕМ МЕСТНОГО СЫРЬЯ И ОТХОДОВ ПРОМЫШЛЕННОСТИ</t>
    </r>
    <r>
      <rPr>
        <sz val="14"/>
        <rFont val="Times New Roman"/>
        <family val="1"/>
        <charset val="204"/>
      </rPr>
      <t>/BUILDING MATERIALS USING LOCAL RAW MATERIALS AND INDUSTRIAL WASTE</t>
    </r>
  </si>
  <si>
    <r>
      <t>КУРУЛУШТА ӨНӨР ЖАЙ ИШКАНАЛАРЫНЫН КАЛДЫКТАРЫН ЖАНА КОШУМЧА ПРОДУКЦИЯЛАРЫН ПАЙДАЛАНУУ/</t>
    </r>
    <r>
      <rPr>
        <b/>
        <sz val="14"/>
        <rFont val="Times New Roman"/>
        <family val="1"/>
        <charset val="204"/>
      </rPr>
      <t>ИСПОЛЬЗОВАНИЕ ОТХОДОВ И ПОБОЧНЫХ ПРОДУКТОВ ПРОМЫШЛЕННЫХ ПРЕДПРИЯТИИ В СТРОИТЕЛЬСТВЕ</t>
    </r>
    <r>
      <rPr>
        <sz val="14"/>
        <rFont val="Times New Roman"/>
        <family val="1"/>
        <charset val="204"/>
      </rPr>
      <t>/USE OF WASTE AND BY-PRODUCTS OF INDUSTRIAL ENTERPRISES IN CONSTRUCTION</t>
    </r>
  </si>
  <si>
    <r>
      <t>ИМАРАТТАР МЕНЕН КУРУЛМАЛАРДЫН КУРУЛУШ КОНСТРУКЦИЯЛАРЫНЫН БЫШЫКТЫГЫ ЖАНА ЭКСПЛУАТАЦИЯЛЫК ИШЕНИМДҮҮЛҮГҮ/</t>
    </r>
    <r>
      <rPr>
        <b/>
        <sz val="14"/>
        <rFont val="Times New Roman"/>
        <family val="1"/>
        <charset val="204"/>
      </rPr>
      <t>ДОЛГОВЕЧНОСТИ И ЭКСПЛУАТАЦИОННАЯ НАДЕЖНОСТЬ СТРОИТЕЛЬНЫХ КОНСТРУКЦИЙ ЗДАНИЙ И СООРУЖЕНИЙ</t>
    </r>
    <r>
      <rPr>
        <sz val="14"/>
        <rFont val="Times New Roman"/>
        <family val="1"/>
        <charset val="204"/>
      </rPr>
      <t>/DURABILITY AND OPERATIONAL RELIABILITY OF BUILDING STRUCTURES OF BUILDINGS AND STRUCTURES</t>
    </r>
  </si>
  <si>
    <r>
      <t>КУРУЛУШ МАТЕРИАЛДАРЫНЫН ЖАНА КОНСТРУКЦИЯЛАРЫНЫН ИШЕНИМДУУЛУГУ ЖАНА БЫШЫКТЫГЫР/</t>
    </r>
    <r>
      <rPr>
        <b/>
        <sz val="14"/>
        <rFont val="Times New Roman"/>
        <family val="1"/>
        <charset val="204"/>
      </rPr>
      <t>НАДЕЖНОСТЬ И ДОЛГОВЕЧНОСТЬ СТРОИТЕЛЬНЫХ МАТЕРИАЛОВ И КОНСТРУКЦИЙ</t>
    </r>
    <r>
      <rPr>
        <sz val="14"/>
        <rFont val="Times New Roman"/>
        <family val="1"/>
        <charset val="204"/>
      </rPr>
      <t>/RELIABILITY AND DURABILITY OF BUILDING MATERIALS AND STRUCTURES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</si>
</sst>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64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b/>
      <sz val="13"/>
      <name val="Times New Roman"/>
      <family val="1"/>
      <charset val="204"/>
    </font>
    <font>
      <sz val="12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8"/>
      <name val="Arial Cyr"/>
      <charset val="204"/>
    </font>
    <font>
      <b/>
      <sz val="20"/>
      <name val="Arial Cyr"/>
      <charset val="204"/>
    </font>
    <font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Arial Cyr"/>
      <family val="2"/>
      <charset val="204"/>
    </font>
    <font>
      <b/>
      <sz val="17"/>
      <name val="Arial Cyr"/>
      <family val="2"/>
      <charset val="204"/>
    </font>
    <font>
      <b/>
      <sz val="10"/>
      <name val="Arial Cyr"/>
      <family val="2"/>
      <charset val="204"/>
    </font>
    <font>
      <b/>
      <vertAlign val="superscript"/>
      <sz val="7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Grid">
        <bgColor theme="0"/>
      </patternFill>
    </fill>
    <fill>
      <patternFill patternType="solid">
        <fgColor theme="2" tint="-9.9978637043366805E-2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6" fillId="0" borderId="0" applyNumberFormat="0" applyFont="0" applyFill="0" applyBorder="0" applyAlignment="0" applyProtection="0">
      <alignment vertical="top"/>
    </xf>
    <xf numFmtId="0" fontId="1" fillId="0" borderId="0"/>
    <xf numFmtId="0" fontId="24" fillId="0" borderId="0" applyNumberFormat="0" applyFont="0" applyFill="0" applyBorder="0" applyAlignment="0" applyProtection="0">
      <alignment vertical="top"/>
    </xf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641">
    <xf numFmtId="0" fontId="0" fillId="0" borderId="0" xfId="0"/>
    <xf numFmtId="0" fontId="6" fillId="24" borderId="0" xfId="0" applyFont="1" applyFill="1"/>
    <xf numFmtId="0" fontId="25" fillId="24" borderId="0" xfId="0" applyFont="1" applyFill="1"/>
    <xf numFmtId="0" fontId="4" fillId="24" borderId="0" xfId="38" applyFont="1" applyFill="1"/>
    <xf numFmtId="0" fontId="4" fillId="24" borderId="0" xfId="38" applyFont="1" applyFill="1" applyBorder="1"/>
    <xf numFmtId="0" fontId="25" fillId="24" borderId="0" xfId="0" applyFont="1" applyFill="1" applyBorder="1"/>
    <xf numFmtId="0" fontId="3" fillId="24" borderId="0" xfId="0" applyFont="1" applyFill="1"/>
    <xf numFmtId="0" fontId="6" fillId="24" borderId="0" xfId="0" applyFont="1" applyFill="1" applyBorder="1"/>
    <xf numFmtId="0" fontId="25" fillId="24" borderId="0" xfId="0" applyNumberFormat="1" applyFont="1" applyFill="1" applyBorder="1" applyAlignment="1" applyProtection="1">
      <alignment horizontal="center" vertical="center"/>
    </xf>
    <xf numFmtId="0" fontId="25" fillId="24" borderId="0" xfId="38" applyFont="1" applyFill="1" applyBorder="1"/>
    <xf numFmtId="0" fontId="25" fillId="24" borderId="28" xfId="0" applyFont="1" applyFill="1" applyBorder="1"/>
    <xf numFmtId="16" fontId="6" fillId="24" borderId="18" xfId="0" applyNumberFormat="1" applyFont="1" applyFill="1" applyBorder="1" applyAlignment="1">
      <alignment horizontal="left"/>
    </xf>
    <xf numFmtId="0" fontId="25" fillId="24" borderId="0" xfId="38" applyFont="1" applyFill="1"/>
    <xf numFmtId="0" fontId="25" fillId="24" borderId="0" xfId="38" quotePrefix="1" applyFont="1" applyFill="1" applyBorder="1" applyAlignment="1">
      <alignment horizontal="left"/>
    </xf>
    <xf numFmtId="0" fontId="29" fillId="24" borderId="0" xfId="0" applyFont="1" applyFill="1"/>
    <xf numFmtId="0" fontId="31" fillId="24" borderId="0" xfId="0" applyFont="1" applyFill="1"/>
    <xf numFmtId="0" fontId="31" fillId="24" borderId="0" xfId="0" applyFont="1" applyFill="1" applyAlignment="1">
      <alignment horizontal="right"/>
    </xf>
    <xf numFmtId="0" fontId="25" fillId="24" borderId="18" xfId="0" applyFont="1" applyFill="1" applyBorder="1" applyAlignment="1">
      <alignment horizontal="center"/>
    </xf>
    <xf numFmtId="0" fontId="25" fillId="24" borderId="41" xfId="38" applyFont="1" applyFill="1" applyBorder="1" applyAlignment="1">
      <alignment horizontal="left"/>
    </xf>
    <xf numFmtId="0" fontId="6" fillId="24" borderId="18" xfId="38" applyFont="1" applyFill="1" applyBorder="1"/>
    <xf numFmtId="0" fontId="25" fillId="24" borderId="50" xfId="38" applyFont="1" applyFill="1" applyBorder="1"/>
    <xf numFmtId="0" fontId="25" fillId="24" borderId="51" xfId="38" applyFont="1" applyFill="1" applyBorder="1"/>
    <xf numFmtId="0" fontId="25" fillId="24" borderId="52" xfId="38" applyFont="1" applyFill="1" applyBorder="1"/>
    <xf numFmtId="0" fontId="25" fillId="24" borderId="18" xfId="0" applyFont="1" applyFill="1" applyBorder="1"/>
    <xf numFmtId="0" fontId="25" fillId="24" borderId="45" xfId="0" quotePrefix="1" applyFont="1" applyFill="1" applyBorder="1" applyAlignment="1">
      <alignment horizontal="center"/>
    </xf>
    <xf numFmtId="0" fontId="25" fillId="24" borderId="38" xfId="0" applyFont="1" applyFill="1" applyBorder="1" applyAlignment="1">
      <alignment horizontal="center"/>
    </xf>
    <xf numFmtId="0" fontId="25" fillId="24" borderId="62" xfId="0" applyFont="1" applyFill="1" applyBorder="1" applyAlignment="1">
      <alignment horizontal="center"/>
    </xf>
    <xf numFmtId="0" fontId="25" fillId="24" borderId="63" xfId="0" applyFont="1" applyFill="1" applyBorder="1" applyAlignment="1">
      <alignment horizontal="center"/>
    </xf>
    <xf numFmtId="0" fontId="25" fillId="24" borderId="64" xfId="0" applyFont="1" applyFill="1" applyBorder="1" applyAlignment="1">
      <alignment horizontal="center"/>
    </xf>
    <xf numFmtId="0" fontId="25" fillId="24" borderId="62" xfId="0" quotePrefix="1" applyFont="1" applyFill="1" applyBorder="1" applyAlignment="1">
      <alignment horizontal="center"/>
    </xf>
    <xf numFmtId="0" fontId="28" fillId="24" borderId="46" xfId="0" applyNumberFormat="1" applyFont="1" applyFill="1" applyBorder="1" applyAlignment="1">
      <alignment horizontal="center"/>
    </xf>
    <xf numFmtId="1" fontId="28" fillId="24" borderId="46" xfId="0" applyNumberFormat="1" applyFont="1" applyFill="1" applyBorder="1" applyAlignment="1">
      <alignment horizontal="center"/>
    </xf>
    <xf numFmtId="0" fontId="28" fillId="24" borderId="46" xfId="0" applyFont="1" applyFill="1" applyBorder="1" applyAlignment="1">
      <alignment horizontal="center"/>
    </xf>
    <xf numFmtId="0" fontId="25" fillId="24" borderId="46" xfId="0" applyFont="1" applyFill="1" applyBorder="1" applyAlignment="1">
      <alignment horizontal="center"/>
    </xf>
    <xf numFmtId="2" fontId="25" fillId="24" borderId="39" xfId="0" quotePrefix="1" applyNumberFormat="1" applyFont="1" applyFill="1" applyBorder="1" applyAlignment="1">
      <alignment horizontal="center"/>
    </xf>
    <xf numFmtId="2" fontId="25" fillId="24" borderId="18" xfId="0" quotePrefix="1" applyNumberFormat="1" applyFont="1" applyFill="1" applyBorder="1" applyAlignment="1">
      <alignment horizontal="center"/>
    </xf>
    <xf numFmtId="0" fontId="6" fillId="24" borderId="18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vertical="center"/>
    </xf>
    <xf numFmtId="0" fontId="25" fillId="24" borderId="18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vertical="center"/>
    </xf>
    <xf numFmtId="0" fontId="6" fillId="24" borderId="0" xfId="38" applyFont="1" applyFill="1" applyBorder="1"/>
    <xf numFmtId="0" fontId="25" fillId="24" borderId="0" xfId="0" applyFont="1" applyFill="1" applyBorder="1" applyAlignment="1"/>
    <xf numFmtId="0" fontId="6" fillId="24" borderId="0" xfId="0" applyFont="1" applyFill="1" applyBorder="1" applyAlignment="1"/>
    <xf numFmtId="0" fontId="25" fillId="26" borderId="0" xfId="0" applyFont="1" applyFill="1"/>
    <xf numFmtId="0" fontId="25" fillId="25" borderId="18" xfId="0" applyFont="1" applyFill="1" applyBorder="1" applyAlignment="1">
      <alignment horizontal="center" vertical="center"/>
    </xf>
    <xf numFmtId="16" fontId="25" fillId="25" borderId="27" xfId="0" applyNumberFormat="1" applyFont="1" applyFill="1" applyBorder="1" applyAlignment="1">
      <alignment horizontal="left"/>
    </xf>
    <xf numFmtId="0" fontId="29" fillId="24" borderId="55" xfId="0" applyFont="1" applyFill="1" applyBorder="1" applyAlignment="1">
      <alignment horizontal="center" vertical="center" textRotation="90" wrapText="1"/>
    </xf>
    <xf numFmtId="0" fontId="34" fillId="25" borderId="18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vertical="center"/>
    </xf>
    <xf numFmtId="0" fontId="33" fillId="24" borderId="0" xfId="0" quotePrefix="1" applyFont="1" applyFill="1" applyBorder="1" applyAlignment="1">
      <alignment horizontal="left"/>
    </xf>
    <xf numFmtId="0" fontId="34" fillId="24" borderId="0" xfId="0" applyFont="1" applyFill="1" applyBorder="1"/>
    <xf numFmtId="0" fontId="34" fillId="24" borderId="0" xfId="0" applyFont="1" applyFill="1" applyAlignment="1">
      <alignment wrapText="1"/>
    </xf>
    <xf numFmtId="0" fontId="34" fillId="24" borderId="0" xfId="0" applyFont="1" applyFill="1"/>
    <xf numFmtId="0" fontId="34" fillId="24" borderId="0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vertical="center" wrapText="1"/>
    </xf>
    <xf numFmtId="0" fontId="34" fillId="25" borderId="23" xfId="0" applyFont="1" applyFill="1" applyBorder="1" applyAlignment="1">
      <alignment horizontal="center"/>
    </xf>
    <xf numFmtId="16" fontId="6" fillId="24" borderId="39" xfId="0" applyNumberFormat="1" applyFont="1" applyFill="1" applyBorder="1" applyAlignment="1">
      <alignment horizontal="left"/>
    </xf>
    <xf numFmtId="0" fontId="25" fillId="24" borderId="0" xfId="0" applyFont="1" applyFill="1" applyAlignment="1"/>
    <xf numFmtId="0" fontId="25" fillId="24" borderId="28" xfId="0" applyFont="1" applyFill="1" applyBorder="1" applyAlignment="1">
      <alignment vertical="center" wrapText="1"/>
    </xf>
    <xf numFmtId="16" fontId="25" fillId="24" borderId="27" xfId="0" applyNumberFormat="1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center" vertical="center" wrapText="1"/>
    </xf>
    <xf numFmtId="0" fontId="6" fillId="24" borderId="37" xfId="0" applyFont="1" applyFill="1" applyBorder="1" applyAlignment="1">
      <alignment horizontal="left"/>
    </xf>
    <xf numFmtId="0" fontId="6" fillId="24" borderId="14" xfId="0" quotePrefix="1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59" xfId="0" applyFont="1" applyFill="1" applyBorder="1" applyAlignment="1">
      <alignment horizontal="left" vertical="center"/>
    </xf>
    <xf numFmtId="0" fontId="6" fillId="24" borderId="59" xfId="0" applyFont="1" applyFill="1" applyBorder="1" applyAlignment="1">
      <alignment horizontal="left" wrapText="1"/>
    </xf>
    <xf numFmtId="0" fontId="6" fillId="25" borderId="18" xfId="0" applyFont="1" applyFill="1" applyBorder="1" applyAlignment="1">
      <alignment horizontal="center"/>
    </xf>
    <xf numFmtId="0" fontId="6" fillId="25" borderId="38" xfId="0" applyFont="1" applyFill="1" applyBorder="1"/>
    <xf numFmtId="0" fontId="6" fillId="25" borderId="18" xfId="0" applyFont="1" applyFill="1" applyBorder="1" applyAlignment="1">
      <alignment horizontal="center" vertical="center"/>
    </xf>
    <xf numFmtId="16" fontId="25" fillId="24" borderId="27" xfId="0" applyNumberFormat="1" applyFont="1" applyFill="1" applyBorder="1" applyAlignment="1">
      <alignment horizontal="left" vertical="top"/>
    </xf>
    <xf numFmtId="0" fontId="25" fillId="24" borderId="34" xfId="0" applyFont="1" applyFill="1" applyBorder="1" applyAlignment="1">
      <alignment horizontal="left" wrapText="1"/>
    </xf>
    <xf numFmtId="0" fontId="29" fillId="24" borderId="39" xfId="0" applyFont="1" applyFill="1" applyBorder="1" applyAlignment="1">
      <alignment horizontal="center" vertical="center" wrapText="1"/>
    </xf>
    <xf numFmtId="0" fontId="29" fillId="24" borderId="45" xfId="0" applyFont="1" applyFill="1" applyBorder="1" applyAlignment="1">
      <alignment horizontal="center" vertical="center" textRotation="90" wrapText="1"/>
    </xf>
    <xf numFmtId="0" fontId="30" fillId="24" borderId="45" xfId="0" applyFont="1" applyFill="1" applyBorder="1" applyAlignment="1">
      <alignment horizontal="center" vertical="center" textRotation="90" wrapText="1"/>
    </xf>
    <xf numFmtId="0" fontId="29" fillId="24" borderId="46" xfId="0" applyFont="1" applyFill="1" applyBorder="1" applyAlignment="1">
      <alignment horizontal="center" vertical="center" textRotation="90" wrapText="1"/>
    </xf>
    <xf numFmtId="0" fontId="6" fillId="24" borderId="18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25" fillId="24" borderId="0" xfId="0" applyFont="1" applyFill="1" applyAlignment="1">
      <alignment wrapText="1"/>
    </xf>
    <xf numFmtId="0" fontId="25" fillId="24" borderId="0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left" wrapText="1"/>
    </xf>
    <xf numFmtId="0" fontId="25" fillId="0" borderId="26" xfId="0" applyFont="1" applyFill="1" applyBorder="1" applyAlignment="1">
      <alignment vertical="center" wrapText="1"/>
    </xf>
    <xf numFmtId="0" fontId="25" fillId="0" borderId="27" xfId="0" applyFont="1" applyFill="1" applyBorder="1" applyAlignment="1">
      <alignment horizontal="center" vertical="center" wrapText="1"/>
    </xf>
    <xf numFmtId="16" fontId="25" fillId="25" borderId="18" xfId="0" applyNumberFormat="1" applyFont="1" applyFill="1" applyBorder="1" applyAlignment="1">
      <alignment horizontal="left"/>
    </xf>
    <xf numFmtId="0" fontId="25" fillId="0" borderId="29" xfId="0" applyFont="1" applyFill="1" applyBorder="1" applyAlignment="1">
      <alignment vertical="center" wrapText="1"/>
    </xf>
    <xf numFmtId="16" fontId="25" fillId="24" borderId="14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vertical="center" wrapText="1"/>
    </xf>
    <xf numFmtId="0" fontId="25" fillId="0" borderId="67" xfId="0" applyFont="1" applyFill="1" applyBorder="1" applyAlignment="1">
      <alignment vertical="center" wrapText="1"/>
    </xf>
    <xf numFmtId="0" fontId="6" fillId="26" borderId="45" xfId="0" applyFont="1" applyFill="1" applyBorder="1" applyAlignment="1">
      <alignment horizontal="left"/>
    </xf>
    <xf numFmtId="0" fontId="25" fillId="26" borderId="18" xfId="0" applyFont="1" applyFill="1" applyBorder="1" applyAlignment="1">
      <alignment horizont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28" xfId="0" applyFont="1" applyFill="1" applyBorder="1" applyAlignment="1">
      <alignment horizontal="center" vertical="center"/>
    </xf>
    <xf numFmtId="0" fontId="6" fillId="24" borderId="25" xfId="0" quotePrefix="1" applyNumberFormat="1" applyFont="1" applyFill="1" applyBorder="1" applyAlignment="1">
      <alignment horizontal="center" vertical="center"/>
    </xf>
    <xf numFmtId="0" fontId="6" fillId="24" borderId="19" xfId="0" applyNumberFormat="1" applyFont="1" applyFill="1" applyBorder="1" applyAlignment="1">
      <alignment horizontal="center" vertical="center"/>
    </xf>
    <xf numFmtId="0" fontId="6" fillId="25" borderId="27" xfId="0" quotePrefix="1" applyNumberFormat="1" applyFont="1" applyFill="1" applyBorder="1" applyAlignment="1">
      <alignment horizontal="center" vertical="center"/>
    </xf>
    <xf numFmtId="0" fontId="6" fillId="24" borderId="40" xfId="0" quotePrefix="1" applyNumberFormat="1" applyFont="1" applyFill="1" applyBorder="1" applyAlignment="1">
      <alignment horizontal="center" vertical="center"/>
    </xf>
    <xf numFmtId="0" fontId="6" fillId="24" borderId="25" xfId="0" applyNumberFormat="1" applyFont="1" applyFill="1" applyBorder="1" applyAlignment="1">
      <alignment horizontal="center" vertical="center"/>
    </xf>
    <xf numFmtId="0" fontId="6" fillId="24" borderId="40" xfId="0" applyNumberFormat="1" applyFont="1" applyFill="1" applyBorder="1" applyAlignment="1">
      <alignment horizontal="center" vertical="center"/>
    </xf>
    <xf numFmtId="0" fontId="6" fillId="24" borderId="26" xfId="0" quotePrefix="1" applyFont="1" applyFill="1" applyBorder="1" applyAlignment="1">
      <alignment horizontal="center" vertical="center"/>
    </xf>
    <xf numFmtId="0" fontId="6" fillId="24" borderId="29" xfId="0" applyFont="1" applyFill="1" applyBorder="1" applyAlignment="1">
      <alignment horizontal="center" vertical="center"/>
    </xf>
    <xf numFmtId="0" fontId="6" fillId="24" borderId="16" xfId="0" quotePrefix="1" applyNumberFormat="1" applyFont="1" applyFill="1" applyBorder="1" applyAlignment="1">
      <alignment horizontal="center" vertical="center"/>
    </xf>
    <xf numFmtId="0" fontId="6" fillId="24" borderId="13" xfId="0" applyNumberFormat="1" applyFont="1" applyFill="1" applyBorder="1" applyAlignment="1">
      <alignment horizontal="center" vertical="center"/>
    </xf>
    <xf numFmtId="0" fontId="6" fillId="24" borderId="17" xfId="0" quotePrefix="1" applyNumberFormat="1" applyFont="1" applyFill="1" applyBorder="1" applyAlignment="1">
      <alignment horizontal="center" vertical="center"/>
    </xf>
    <xf numFmtId="0" fontId="6" fillId="25" borderId="14" xfId="0" quotePrefix="1" applyNumberFormat="1" applyFont="1" applyFill="1" applyBorder="1" applyAlignment="1">
      <alignment horizontal="center" vertical="center"/>
    </xf>
    <xf numFmtId="0" fontId="6" fillId="24" borderId="26" xfId="0" applyFont="1" applyFill="1" applyBorder="1" applyAlignment="1">
      <alignment horizontal="center" vertical="center"/>
    </xf>
    <xf numFmtId="0" fontId="6" fillId="24" borderId="25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4" borderId="40" xfId="0" applyFont="1" applyFill="1" applyBorder="1" applyAlignment="1">
      <alignment horizontal="center" vertical="center"/>
    </xf>
    <xf numFmtId="0" fontId="6" fillId="24" borderId="25" xfId="0" quotePrefix="1" applyFont="1" applyFill="1" applyBorder="1" applyAlignment="1">
      <alignment horizontal="center" vertical="center"/>
    </xf>
    <xf numFmtId="0" fontId="6" fillId="24" borderId="40" xfId="0" quotePrefix="1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7" xfId="0" applyFont="1" applyFill="1" applyBorder="1" applyAlignment="1">
      <alignment horizontal="center" vertical="center"/>
    </xf>
    <xf numFmtId="16" fontId="6" fillId="24" borderId="37" xfId="0" quotePrefix="1" applyNumberFormat="1" applyFont="1" applyFill="1" applyBorder="1" applyAlignment="1">
      <alignment horizontal="center" vertical="center"/>
    </xf>
    <xf numFmtId="16" fontId="6" fillId="24" borderId="14" xfId="0" quotePrefix="1" applyNumberFormat="1" applyFont="1" applyFill="1" applyBorder="1" applyAlignment="1">
      <alignment horizontal="center" vertical="center"/>
    </xf>
    <xf numFmtId="0" fontId="6" fillId="24" borderId="37" xfId="0" quotePrefix="1" applyFont="1" applyFill="1" applyBorder="1" applyAlignment="1">
      <alignment horizontal="center" vertical="center"/>
    </xf>
    <xf numFmtId="0" fontId="6" fillId="24" borderId="17" xfId="0" quotePrefix="1" applyFont="1" applyFill="1" applyBorder="1" applyAlignment="1">
      <alignment horizontal="center" vertical="center"/>
    </xf>
    <xf numFmtId="0" fontId="6" fillId="25" borderId="14" xfId="0" quotePrefix="1" applyFont="1" applyFill="1" applyBorder="1" applyAlignment="1">
      <alignment horizontal="center" vertical="center"/>
    </xf>
    <xf numFmtId="0" fontId="6" fillId="24" borderId="37" xfId="0" applyNumberFormat="1" applyFont="1" applyFill="1" applyBorder="1" applyAlignment="1">
      <alignment horizontal="center" vertical="center"/>
    </xf>
    <xf numFmtId="0" fontId="6" fillId="24" borderId="14" xfId="0" applyNumberFormat="1" applyFont="1" applyFill="1" applyBorder="1" applyAlignment="1">
      <alignment horizontal="center" vertical="center"/>
    </xf>
    <xf numFmtId="0" fontId="6" fillId="24" borderId="35" xfId="0" quotePrefix="1" applyFont="1" applyFill="1" applyBorder="1" applyAlignment="1">
      <alignment horizontal="center" vertical="center"/>
    </xf>
    <xf numFmtId="0" fontId="6" fillId="24" borderId="36" xfId="0" quotePrefix="1" applyFont="1" applyFill="1" applyBorder="1" applyAlignment="1">
      <alignment horizontal="center" vertical="center"/>
    </xf>
    <xf numFmtId="1" fontId="6" fillId="25" borderId="14" xfId="0" quotePrefix="1" applyNumberFormat="1" applyFont="1" applyFill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65" xfId="0" applyFont="1" applyFill="1" applyBorder="1" applyAlignment="1">
      <alignment horizontal="center" vertical="center"/>
    </xf>
    <xf numFmtId="0" fontId="6" fillId="24" borderId="33" xfId="0" applyFont="1" applyFill="1" applyBorder="1" applyAlignment="1">
      <alignment horizontal="center" vertical="center"/>
    </xf>
    <xf numFmtId="0" fontId="6" fillId="24" borderId="42" xfId="0" applyFont="1" applyFill="1" applyBorder="1" applyAlignment="1">
      <alignment horizontal="center" vertical="center"/>
    </xf>
    <xf numFmtId="0" fontId="6" fillId="24" borderId="43" xfId="0" quotePrefix="1" applyFont="1" applyFill="1" applyBorder="1" applyAlignment="1">
      <alignment horizontal="center" vertical="center"/>
    </xf>
    <xf numFmtId="0" fontId="6" fillId="24" borderId="44" xfId="0" quotePrefix="1" applyFont="1" applyFill="1" applyBorder="1" applyAlignment="1">
      <alignment horizontal="center" vertical="center"/>
    </xf>
    <xf numFmtId="0" fontId="6" fillId="24" borderId="59" xfId="0" applyNumberFormat="1" applyFont="1" applyFill="1" applyBorder="1" applyAlignment="1">
      <alignment horizontal="center" vertical="center"/>
    </xf>
    <xf numFmtId="0" fontId="6" fillId="24" borderId="58" xfId="0" applyNumberFormat="1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vertical="center" wrapText="1"/>
    </xf>
    <xf numFmtId="0" fontId="25" fillId="0" borderId="32" xfId="0" applyFont="1" applyFill="1" applyBorder="1" applyAlignment="1">
      <alignment vertical="center" wrapText="1"/>
    </xf>
    <xf numFmtId="0" fontId="25" fillId="0" borderId="14" xfId="0" applyFont="1" applyFill="1" applyBorder="1" applyAlignment="1">
      <alignment vertical="center" wrapText="1"/>
    </xf>
    <xf numFmtId="0" fontId="6" fillId="25" borderId="18" xfId="0" quotePrefix="1" applyNumberFormat="1" applyFont="1" applyFill="1" applyBorder="1" applyAlignment="1">
      <alignment horizontal="center" vertical="center"/>
    </xf>
    <xf numFmtId="0" fontId="6" fillId="25" borderId="18" xfId="0" applyNumberFormat="1" applyFont="1" applyFill="1" applyBorder="1" applyAlignment="1">
      <alignment horizontal="center" vertical="center"/>
    </xf>
    <xf numFmtId="0" fontId="6" fillId="24" borderId="31" xfId="0" applyNumberFormat="1" applyFont="1" applyFill="1" applyBorder="1" applyAlignment="1">
      <alignment horizontal="center" vertical="center"/>
    </xf>
    <xf numFmtId="0" fontId="6" fillId="24" borderId="30" xfId="0" applyNumberFormat="1" applyFont="1" applyFill="1" applyBorder="1" applyAlignment="1">
      <alignment horizontal="center" vertical="center"/>
    </xf>
    <xf numFmtId="0" fontId="6" fillId="24" borderId="28" xfId="0" applyNumberFormat="1" applyFont="1" applyFill="1" applyBorder="1" applyAlignment="1">
      <alignment horizontal="center" vertical="center"/>
    </xf>
    <xf numFmtId="0" fontId="6" fillId="24" borderId="16" xfId="0" applyNumberFormat="1" applyFont="1" applyFill="1" applyBorder="1" applyAlignment="1">
      <alignment horizontal="center" vertical="center"/>
    </xf>
    <xf numFmtId="0" fontId="6" fillId="24" borderId="17" xfId="0" applyNumberFormat="1" applyFont="1" applyFill="1" applyBorder="1" applyAlignment="1">
      <alignment horizontal="center" vertical="center"/>
    </xf>
    <xf numFmtId="0" fontId="6" fillId="24" borderId="18" xfId="0" quotePrefix="1" applyFont="1" applyFill="1" applyBorder="1" applyAlignment="1">
      <alignment horizontal="center" vertical="center"/>
    </xf>
    <xf numFmtId="0" fontId="6" fillId="24" borderId="39" xfId="0" quotePrefix="1" applyFont="1" applyFill="1" applyBorder="1" applyAlignment="1">
      <alignment horizontal="center" vertical="center"/>
    </xf>
    <xf numFmtId="0" fontId="6" fillId="25" borderId="18" xfId="0" quotePrefix="1" applyFont="1" applyFill="1" applyBorder="1" applyAlignment="1">
      <alignment horizontal="center" vertical="center"/>
    </xf>
    <xf numFmtId="1" fontId="6" fillId="25" borderId="39" xfId="0" quotePrefix="1" applyNumberFormat="1" applyFont="1" applyFill="1" applyBorder="1" applyAlignment="1">
      <alignment horizontal="center" vertical="center"/>
    </xf>
    <xf numFmtId="0" fontId="6" fillId="25" borderId="32" xfId="0" quotePrefix="1" applyFont="1" applyFill="1" applyBorder="1" applyAlignment="1">
      <alignment horizontal="center" vertical="center"/>
    </xf>
    <xf numFmtId="0" fontId="34" fillId="25" borderId="18" xfId="0" applyFont="1" applyFill="1" applyBorder="1" applyAlignment="1">
      <alignment horizontal="center"/>
    </xf>
    <xf numFmtId="1" fontId="6" fillId="25" borderId="18" xfId="0" applyNumberFormat="1" applyFont="1" applyFill="1" applyBorder="1" applyAlignment="1">
      <alignment horizontal="center" vertical="center"/>
    </xf>
    <xf numFmtId="0" fontId="25" fillId="24" borderId="18" xfId="38" applyFont="1" applyFill="1" applyBorder="1" applyAlignment="1">
      <alignment horizontal="center"/>
    </xf>
    <xf numFmtId="0" fontId="6" fillId="24" borderId="18" xfId="38" applyFont="1" applyFill="1" applyBorder="1" applyAlignment="1">
      <alignment horizontal="center" vertical="center"/>
    </xf>
    <xf numFmtId="1" fontId="6" fillId="24" borderId="38" xfId="38" applyNumberFormat="1" applyFont="1" applyFill="1" applyBorder="1" applyAlignment="1">
      <alignment horizontal="center" vertical="center"/>
    </xf>
    <xf numFmtId="0" fontId="6" fillId="24" borderId="64" xfId="0" quotePrefix="1" applyFont="1" applyFill="1" applyBorder="1" applyAlignment="1">
      <alignment horizontal="center" vertical="center"/>
    </xf>
    <xf numFmtId="0" fontId="6" fillId="24" borderId="62" xfId="0" applyFont="1" applyFill="1" applyBorder="1" applyAlignment="1">
      <alignment horizontal="center" vertical="center"/>
    </xf>
    <xf numFmtId="0" fontId="6" fillId="24" borderId="63" xfId="0" quotePrefix="1" applyFont="1" applyFill="1" applyBorder="1" applyAlignment="1">
      <alignment horizontal="center" vertical="center"/>
    </xf>
    <xf numFmtId="0" fontId="6" fillId="24" borderId="39" xfId="0" applyNumberFormat="1" applyFont="1" applyFill="1" applyBorder="1" applyAlignment="1" applyProtection="1">
      <alignment horizontal="center" vertical="center"/>
    </xf>
    <xf numFmtId="0" fontId="6" fillId="24" borderId="18" xfId="0" applyNumberFormat="1" applyFont="1" applyFill="1" applyBorder="1" applyAlignment="1" applyProtection="1">
      <alignment horizontal="center" vertical="center"/>
    </xf>
    <xf numFmtId="0" fontId="6" fillId="24" borderId="0" xfId="0" applyFont="1" applyFill="1" applyBorder="1" applyAlignment="1">
      <alignment wrapText="1"/>
    </xf>
    <xf numFmtId="0" fontId="25" fillId="24" borderId="0" xfId="0" applyFont="1" applyFill="1" applyAlignment="1">
      <alignment horizontal="left" wrapText="1"/>
    </xf>
    <xf numFmtId="0" fontId="6" fillId="24" borderId="37" xfId="0" applyNumberFormat="1" applyFont="1" applyFill="1" applyBorder="1" applyAlignment="1">
      <alignment horizontal="center"/>
    </xf>
    <xf numFmtId="0" fontId="37" fillId="24" borderId="29" xfId="37" applyNumberFormat="1" applyFont="1" applyFill="1" applyBorder="1" applyAlignment="1" applyProtection="1">
      <alignment horizontal="left"/>
    </xf>
    <xf numFmtId="0" fontId="41" fillId="24" borderId="28" xfId="37" applyNumberFormat="1" applyFont="1" applyFill="1" applyBorder="1" applyAlignment="1" applyProtection="1">
      <alignment horizontal="center"/>
    </xf>
    <xf numFmtId="0" fontId="37" fillId="24" borderId="28" xfId="37" applyNumberFormat="1" applyFont="1" applyFill="1" applyBorder="1" applyAlignment="1" applyProtection="1">
      <alignment horizontal="center"/>
    </xf>
    <xf numFmtId="0" fontId="24" fillId="24" borderId="29" xfId="37" applyNumberFormat="1" applyFont="1" applyFill="1" applyBorder="1" applyAlignment="1" applyProtection="1">
      <alignment vertical="top"/>
    </xf>
    <xf numFmtId="0" fontId="43" fillId="24" borderId="0" xfId="37" applyNumberFormat="1" applyFont="1" applyFill="1" applyBorder="1" applyAlignment="1">
      <alignment horizontal="right"/>
    </xf>
    <xf numFmtId="0" fontId="44" fillId="24" borderId="0" xfId="37" applyNumberFormat="1" applyFont="1" applyFill="1" applyBorder="1" applyAlignment="1" applyProtection="1">
      <alignment horizontal="right" vertical="top"/>
    </xf>
    <xf numFmtId="0" fontId="36" fillId="24" borderId="0" xfId="37" applyNumberFormat="1" applyFont="1" applyFill="1" applyBorder="1" applyAlignment="1" applyProtection="1">
      <alignment horizontal="right" vertical="top"/>
    </xf>
    <xf numFmtId="0" fontId="24" fillId="24" borderId="0" xfId="37" applyNumberFormat="1" applyFont="1" applyFill="1" applyBorder="1" applyAlignment="1" applyProtection="1">
      <alignment vertical="top"/>
    </xf>
    <xf numFmtId="0" fontId="37" fillId="24" borderId="28" xfId="37" applyNumberFormat="1" applyFont="1" applyFill="1" applyBorder="1" applyAlignment="1" applyProtection="1">
      <alignment vertical="top"/>
    </xf>
    <xf numFmtId="0" fontId="24" fillId="24" borderId="28" xfId="37" applyNumberFormat="1" applyFont="1" applyFill="1" applyBorder="1" applyAlignment="1" applyProtection="1">
      <alignment vertical="top"/>
    </xf>
    <xf numFmtId="0" fontId="45" fillId="24" borderId="28" xfId="37" applyNumberFormat="1" applyFont="1" applyFill="1" applyBorder="1" applyAlignment="1" applyProtection="1">
      <alignment horizontal="center"/>
    </xf>
    <xf numFmtId="0" fontId="45" fillId="24" borderId="28" xfId="37" applyNumberFormat="1" applyFont="1" applyFill="1" applyBorder="1" applyAlignment="1" applyProtection="1">
      <alignment vertical="top"/>
    </xf>
    <xf numFmtId="0" fontId="37" fillId="24" borderId="29" xfId="37" applyNumberFormat="1" applyFont="1" applyFill="1" applyBorder="1" applyAlignment="1" applyProtection="1">
      <alignment horizontal="center"/>
    </xf>
    <xf numFmtId="0" fontId="42" fillId="24" borderId="28" xfId="37" applyNumberFormat="1" applyFont="1" applyFill="1" applyBorder="1" applyAlignment="1" applyProtection="1">
      <alignment horizontal="center"/>
    </xf>
    <xf numFmtId="0" fontId="42" fillId="24" borderId="28" xfId="37" applyNumberFormat="1" applyFont="1" applyFill="1" applyBorder="1" applyAlignment="1" applyProtection="1">
      <alignment vertical="top"/>
    </xf>
    <xf numFmtId="0" fontId="42" fillId="24" borderId="29" xfId="37" applyNumberFormat="1" applyFont="1" applyFill="1" applyBorder="1" applyAlignment="1" applyProtection="1">
      <alignment vertical="top"/>
    </xf>
    <xf numFmtId="0" fontId="37" fillId="24" borderId="29" xfId="37" applyNumberFormat="1" applyFont="1" applyFill="1" applyBorder="1" applyAlignment="1"/>
    <xf numFmtId="0" fontId="24" fillId="24" borderId="29" xfId="37" applyNumberFormat="1" applyFont="1" applyFill="1" applyBorder="1" applyAlignment="1"/>
    <xf numFmtId="0" fontId="24" fillId="24" borderId="0" xfId="37" applyNumberFormat="1" applyFont="1" applyFill="1" applyAlignment="1"/>
    <xf numFmtId="0" fontId="46" fillId="24" borderId="0" xfId="39" applyNumberFormat="1" applyFont="1" applyFill="1" applyBorder="1" applyAlignment="1"/>
    <xf numFmtId="0" fontId="24" fillId="24" borderId="0" xfId="39" applyNumberFormat="1" applyFont="1" applyFill="1" applyBorder="1" applyAlignment="1"/>
    <xf numFmtId="0" fontId="47" fillId="24" borderId="0" xfId="39" applyNumberFormat="1" applyFont="1" applyFill="1" applyBorder="1" applyAlignment="1"/>
    <xf numFmtId="0" fontId="48" fillId="24" borderId="0" xfId="39" applyNumberFormat="1" applyFont="1" applyFill="1" applyBorder="1" applyAlignment="1">
      <alignment horizontal="left" indent="7"/>
    </xf>
    <xf numFmtId="0" fontId="48" fillId="24" borderId="0" xfId="39" applyNumberFormat="1" applyFont="1" applyFill="1" applyBorder="1" applyAlignment="1"/>
    <xf numFmtId="0" fontId="49" fillId="24" borderId="0" xfId="39" applyNumberFormat="1" applyFont="1" applyFill="1" applyBorder="1" applyAlignment="1"/>
    <xf numFmtId="0" fontId="24" fillId="24" borderId="0" xfId="39" applyNumberFormat="1" applyFont="1" applyFill="1" applyAlignment="1"/>
    <xf numFmtId="0" fontId="43" fillId="24" borderId="0" xfId="39" applyNumberFormat="1" applyFont="1" applyFill="1" applyBorder="1" applyAlignment="1">
      <alignment horizontal="left"/>
    </xf>
    <xf numFmtId="0" fontId="43" fillId="24" borderId="0" xfId="39" applyNumberFormat="1" applyFont="1" applyFill="1" applyBorder="1" applyAlignment="1"/>
    <xf numFmtId="0" fontId="43" fillId="24" borderId="0" xfId="39" applyNumberFormat="1" applyFont="1" applyFill="1" applyBorder="1" applyAlignment="1">
      <alignment horizontal="center"/>
    </xf>
    <xf numFmtId="0" fontId="50" fillId="24" borderId="13" xfId="39" applyNumberFormat="1" applyFont="1" applyFill="1" applyBorder="1" applyAlignment="1">
      <alignment horizontal="center"/>
    </xf>
    <xf numFmtId="0" fontId="52" fillId="24" borderId="13" xfId="39" applyNumberFormat="1" applyFont="1" applyFill="1" applyBorder="1" applyAlignment="1">
      <alignment horizontal="center"/>
    </xf>
    <xf numFmtId="0" fontId="52" fillId="24" borderId="33" xfId="39" applyNumberFormat="1" applyFont="1" applyFill="1" applyBorder="1" applyAlignment="1">
      <alignment horizontal="center"/>
    </xf>
    <xf numFmtId="0" fontId="54" fillId="24" borderId="13" xfId="39" applyNumberFormat="1" applyFont="1" applyFill="1" applyBorder="1" applyAlignment="1">
      <alignment horizontal="center"/>
    </xf>
    <xf numFmtId="0" fontId="55" fillId="24" borderId="13" xfId="39" applyNumberFormat="1" applyFont="1" applyFill="1" applyBorder="1" applyAlignment="1">
      <alignment horizontal="center" vertical="center"/>
    </xf>
    <xf numFmtId="0" fontId="55" fillId="24" borderId="13" xfId="39" applyNumberFormat="1" applyFont="1" applyFill="1" applyBorder="1" applyAlignment="1">
      <alignment horizontal="center"/>
    </xf>
    <xf numFmtId="0" fontId="55" fillId="24" borderId="17" xfId="39" applyNumberFormat="1" applyFont="1" applyFill="1" applyBorder="1" applyAlignment="1">
      <alignment horizontal="center"/>
    </xf>
    <xf numFmtId="0" fontId="50" fillId="24" borderId="13" xfId="39" applyNumberFormat="1" applyFont="1" applyFill="1" applyBorder="1" applyAlignment="1">
      <alignment horizontal="center" vertical="center"/>
    </xf>
    <xf numFmtId="0" fontId="3" fillId="24" borderId="13" xfId="39" applyFont="1" applyFill="1" applyBorder="1" applyAlignment="1"/>
    <xf numFmtId="0" fontId="3" fillId="24" borderId="13" xfId="39" applyNumberFormat="1" applyFont="1" applyFill="1" applyBorder="1" applyAlignment="1">
      <alignment horizontal="center"/>
    </xf>
    <xf numFmtId="0" fontId="36" fillId="24" borderId="0" xfId="39" applyFont="1" applyFill="1" applyAlignment="1"/>
    <xf numFmtId="0" fontId="36" fillId="24" borderId="0" xfId="39" applyNumberFormat="1" applyFont="1" applyFill="1" applyBorder="1" applyAlignment="1">
      <alignment vertical="center" wrapText="1"/>
    </xf>
    <xf numFmtId="0" fontId="36" fillId="24" borderId="18" xfId="39" applyNumberFormat="1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left" vertical="center"/>
    </xf>
    <xf numFmtId="0" fontId="36" fillId="24" borderId="0" xfId="39" applyNumberFormat="1" applyFont="1" applyFill="1" applyBorder="1" applyAlignment="1" applyProtection="1">
      <alignment vertical="top"/>
    </xf>
    <xf numFmtId="0" fontId="36" fillId="24" borderId="0" xfId="39" applyNumberFormat="1" applyFont="1" applyFill="1" applyAlignment="1">
      <alignment horizontal="left" vertical="center"/>
    </xf>
    <xf numFmtId="0" fontId="36" fillId="24" borderId="0" xfId="0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left"/>
    </xf>
    <xf numFmtId="0" fontId="36" fillId="24" borderId="18" xfId="39" applyNumberFormat="1" applyFont="1" applyFill="1" applyBorder="1" applyAlignment="1"/>
    <xf numFmtId="0" fontId="36" fillId="24" borderId="48" xfId="39" applyNumberFormat="1" applyFont="1" applyFill="1" applyBorder="1" applyAlignment="1">
      <alignment horizontal="left" vertical="center"/>
    </xf>
    <xf numFmtId="0" fontId="37" fillId="24" borderId="0" xfId="39" applyNumberFormat="1" applyFont="1" applyFill="1" applyBorder="1" applyAlignment="1" applyProtection="1">
      <alignment vertical="top"/>
    </xf>
    <xf numFmtId="0" fontId="55" fillId="24" borderId="13" xfId="39" quotePrefix="1" applyNumberFormat="1" applyFont="1" applyFill="1" applyBorder="1" applyAlignment="1">
      <alignment horizontal="center"/>
    </xf>
    <xf numFmtId="0" fontId="42" fillId="24" borderId="0" xfId="39" applyNumberFormat="1" applyFont="1" applyFill="1" applyBorder="1" applyAlignment="1">
      <alignment horizontal="center"/>
    </xf>
    <xf numFmtId="0" fontId="42" fillId="24" borderId="0" xfId="39" applyNumberFormat="1" applyFont="1" applyFill="1" applyBorder="1" applyAlignment="1">
      <alignment horizontal="center" vertical="center"/>
    </xf>
    <xf numFmtId="0" fontId="37" fillId="24" borderId="0" xfId="39" applyFont="1" applyFill="1" applyAlignment="1"/>
    <xf numFmtId="0" fontId="42" fillId="24" borderId="0" xfId="39" applyFont="1" applyFill="1" applyAlignment="1"/>
    <xf numFmtId="0" fontId="38" fillId="24" borderId="13" xfId="39" applyNumberFormat="1" applyFont="1" applyFill="1" applyBorder="1" applyAlignment="1">
      <alignment horizontal="center"/>
    </xf>
    <xf numFmtId="0" fontId="42" fillId="24" borderId="13" xfId="39" applyNumberFormat="1" applyFont="1" applyFill="1" applyBorder="1" applyAlignment="1">
      <alignment horizontal="center"/>
    </xf>
    <xf numFmtId="0" fontId="38" fillId="24" borderId="0" xfId="39" applyNumberFormat="1" applyFont="1" applyFill="1" applyBorder="1" applyAlignment="1">
      <alignment horizontal="center"/>
    </xf>
    <xf numFmtId="0" fontId="3" fillId="24" borderId="0" xfId="39" applyFont="1" applyFill="1" applyAlignment="1"/>
    <xf numFmtId="0" fontId="38" fillId="24" borderId="0" xfId="39" applyFont="1" applyFill="1" applyAlignment="1"/>
    <xf numFmtId="0" fontId="38" fillId="24" borderId="0" xfId="39" applyFont="1" applyFill="1" applyBorder="1" applyAlignment="1"/>
    <xf numFmtId="0" fontId="3" fillId="24" borderId="0" xfId="39" applyNumberFormat="1" applyFont="1" applyFill="1" applyBorder="1" applyAlignment="1">
      <alignment horizontal="center"/>
    </xf>
    <xf numFmtId="0" fontId="36" fillId="24" borderId="0" xfId="39" applyNumberFormat="1" applyFont="1" applyFill="1" applyAlignment="1">
      <alignment vertical="center"/>
    </xf>
    <xf numFmtId="0" fontId="36" fillId="24" borderId="0" xfId="39" applyFont="1" applyFill="1" applyBorder="1" applyAlignment="1"/>
    <xf numFmtId="0" fontId="24" fillId="24" borderId="0" xfId="37" applyNumberFormat="1" applyFont="1" applyFill="1" applyBorder="1" applyAlignment="1" applyProtection="1">
      <alignment vertical="top" wrapText="1"/>
    </xf>
    <xf numFmtId="0" fontId="56" fillId="24" borderId="0" xfId="37" applyNumberFormat="1" applyFont="1" applyFill="1" applyBorder="1" applyAlignment="1" applyProtection="1"/>
    <xf numFmtId="0" fontId="57" fillId="24" borderId="0" xfId="37" applyNumberFormat="1" applyFont="1" applyFill="1" applyBorder="1" applyAlignment="1"/>
    <xf numFmtId="0" fontId="57" fillId="24" borderId="0" xfId="37" applyNumberFormat="1" applyFont="1" applyFill="1" applyBorder="1" applyAlignment="1">
      <alignment vertical="center"/>
    </xf>
    <xf numFmtId="0" fontId="58" fillId="24" borderId="0" xfId="37" applyNumberFormat="1" applyFont="1" applyFill="1" applyBorder="1" applyAlignment="1">
      <alignment horizontal="center" vertical="center" wrapText="1"/>
    </xf>
    <xf numFmtId="0" fontId="24" fillId="24" borderId="0" xfId="37" applyFont="1" applyFill="1" applyAlignment="1">
      <alignment horizontal="center" vertical="center" wrapText="1"/>
    </xf>
    <xf numFmtId="0" fontId="54" fillId="24" borderId="0" xfId="37" applyNumberFormat="1" applyFont="1" applyFill="1" applyBorder="1" applyAlignment="1" applyProtection="1">
      <alignment horizontal="left"/>
    </xf>
    <xf numFmtId="0" fontId="42" fillId="24" borderId="0" xfId="37" applyFont="1" applyFill="1" applyAlignment="1">
      <alignment horizontal="center" vertical="center" wrapText="1"/>
    </xf>
    <xf numFmtId="0" fontId="59" fillId="24" borderId="0" xfId="37" applyNumberFormat="1" applyFont="1" applyFill="1" applyBorder="1" applyAlignment="1"/>
    <xf numFmtId="0" fontId="24" fillId="24" borderId="0" xfId="37" applyFont="1" applyFill="1" applyAlignment="1"/>
    <xf numFmtId="0" fontId="43" fillId="24" borderId="0" xfId="37" applyNumberFormat="1" applyFont="1" applyFill="1" applyBorder="1" applyAlignment="1" applyProtection="1">
      <alignment horizontal="right"/>
    </xf>
    <xf numFmtId="0" fontId="44" fillId="24" borderId="0" xfId="37" applyNumberFormat="1" applyFont="1" applyFill="1" applyBorder="1" applyAlignment="1" applyProtection="1">
      <alignment horizontal="right"/>
    </xf>
    <xf numFmtId="0" fontId="24" fillId="24" borderId="0" xfId="39" applyNumberFormat="1" applyFont="1" applyFill="1" applyBorder="1" applyAlignment="1" applyProtection="1">
      <alignment vertical="top"/>
    </xf>
    <xf numFmtId="0" fontId="3" fillId="24" borderId="0" xfId="39" applyNumberFormat="1" applyFont="1" applyFill="1" applyBorder="1" applyAlignment="1" applyProtection="1">
      <alignment vertical="top"/>
    </xf>
    <xf numFmtId="0" fontId="38" fillId="24" borderId="0" xfId="0" applyFont="1" applyFill="1" applyBorder="1"/>
    <xf numFmtId="0" fontId="38" fillId="24" borderId="0" xfId="0" applyFont="1" applyFill="1" applyBorder="1" applyAlignment="1">
      <alignment horizontal="center"/>
    </xf>
    <xf numFmtId="0" fontId="38" fillId="24" borderId="0" xfId="0" applyFont="1" applyFill="1" applyBorder="1" applyAlignment="1">
      <alignment horizontal="center" vertical="center"/>
    </xf>
    <xf numFmtId="0" fontId="38" fillId="24" borderId="0" xfId="39" applyNumberFormat="1" applyFont="1" applyFill="1" applyBorder="1" applyAlignment="1" applyProtection="1">
      <alignment vertical="top"/>
    </xf>
    <xf numFmtId="0" fontId="3" fillId="24" borderId="0" xfId="39" applyNumberFormat="1" applyFont="1" applyFill="1" applyAlignment="1"/>
    <xf numFmtId="0" fontId="38" fillId="24" borderId="0" xfId="39" applyNumberFormat="1" applyFont="1" applyFill="1" applyAlignment="1">
      <alignment horizontal="center" vertical="center"/>
    </xf>
    <xf numFmtId="0" fontId="38" fillId="24" borderId="0" xfId="39" applyNumberFormat="1" applyFont="1" applyFill="1" applyAlignment="1">
      <alignment horizontal="left" vertical="center"/>
    </xf>
    <xf numFmtId="0" fontId="38" fillId="24" borderId="0" xfId="0" quotePrefix="1" applyFont="1" applyFill="1" applyBorder="1" applyAlignment="1">
      <alignment horizontal="center" vertical="center"/>
    </xf>
    <xf numFmtId="1" fontId="6" fillId="24" borderId="18" xfId="38" applyNumberFormat="1" applyFont="1" applyFill="1" applyBorder="1" applyAlignment="1">
      <alignment horizontal="center" vertical="center"/>
    </xf>
    <xf numFmtId="1" fontId="6" fillId="24" borderId="45" xfId="38" applyNumberFormat="1" applyFont="1" applyFill="1" applyBorder="1" applyAlignment="1">
      <alignment horizontal="center" vertical="center"/>
    </xf>
    <xf numFmtId="0" fontId="6" fillId="24" borderId="77" xfId="0" applyFont="1" applyFill="1" applyBorder="1" applyAlignment="1">
      <alignment horizontal="center" vertical="center"/>
    </xf>
    <xf numFmtId="0" fontId="43" fillId="24" borderId="0" xfId="37" applyNumberFormat="1" applyFont="1" applyFill="1" applyBorder="1" applyAlignment="1" applyProtection="1">
      <alignment horizontal="right"/>
    </xf>
    <xf numFmtId="0" fontId="6" fillId="25" borderId="39" xfId="0" quotePrefix="1" applyFont="1" applyFill="1" applyBorder="1" applyAlignment="1">
      <alignment horizontal="center" vertical="center"/>
    </xf>
    <xf numFmtId="0" fontId="6" fillId="25" borderId="46" xfId="0" quotePrefix="1" applyFont="1" applyFill="1" applyBorder="1" applyAlignment="1">
      <alignment horizontal="center" vertical="center"/>
    </xf>
    <xf numFmtId="0" fontId="25" fillId="24" borderId="0" xfId="38" applyFont="1" applyFill="1" applyAlignment="1">
      <alignment horizontal="left" vertical="center" wrapText="1"/>
    </xf>
    <xf numFmtId="0" fontId="6" fillId="24" borderId="39" xfId="0" applyFont="1" applyFill="1" applyBorder="1" applyAlignment="1">
      <alignment horizontal="center" vertical="center" wrapText="1"/>
    </xf>
    <xf numFmtId="0" fontId="25" fillId="24" borderId="39" xfId="0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left"/>
    </xf>
    <xf numFmtId="0" fontId="6" fillId="24" borderId="39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quotePrefix="1" applyNumberFormat="1" applyFont="1" applyFill="1" applyBorder="1" applyAlignment="1">
      <alignment horizontal="center" vertical="center"/>
    </xf>
    <xf numFmtId="0" fontId="29" fillId="24" borderId="55" xfId="0" applyFont="1" applyFill="1" applyBorder="1" applyAlignment="1">
      <alignment horizontal="center" vertical="center" textRotation="90" wrapText="1"/>
    </xf>
    <xf numFmtId="0" fontId="29" fillId="24" borderId="0" xfId="0" applyFont="1" applyFill="1" applyAlignment="1">
      <alignment horizontal="left" wrapText="1"/>
    </xf>
    <xf numFmtId="0" fontId="25" fillId="24" borderId="55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55" fillId="27" borderId="13" xfId="39" applyNumberFormat="1" applyFont="1" applyFill="1" applyBorder="1" applyAlignment="1">
      <alignment horizontal="center"/>
    </xf>
    <xf numFmtId="0" fontId="6" fillId="24" borderId="18" xfId="0" quotePrefix="1" applyNumberFormat="1" applyFont="1" applyFill="1" applyBorder="1" applyAlignment="1">
      <alignment horizontal="center" vertical="center"/>
    </xf>
    <xf numFmtId="0" fontId="6" fillId="24" borderId="18" xfId="0" applyNumberFormat="1" applyFont="1" applyFill="1" applyBorder="1" applyAlignment="1">
      <alignment horizontal="center" vertical="center"/>
    </xf>
    <xf numFmtId="0" fontId="6" fillId="24" borderId="27" xfId="0" quotePrefix="1" applyNumberFormat="1" applyFont="1" applyFill="1" applyBorder="1" applyAlignment="1">
      <alignment horizontal="center" vertical="center"/>
    </xf>
    <xf numFmtId="0" fontId="6" fillId="24" borderId="27" xfId="0" applyNumberFormat="1" applyFont="1" applyFill="1" applyBorder="1" applyAlignment="1">
      <alignment horizontal="center" vertical="center"/>
    </xf>
    <xf numFmtId="0" fontId="6" fillId="24" borderId="14" xfId="0" quotePrefix="1" applyNumberFormat="1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vertical="center" wrapText="1"/>
    </xf>
    <xf numFmtId="1" fontId="6" fillId="24" borderId="18" xfId="0" applyNumberFormat="1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 wrapText="1"/>
    </xf>
    <xf numFmtId="1" fontId="6" fillId="24" borderId="27" xfId="0" applyNumberFormat="1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vertical="center" wrapText="1"/>
    </xf>
    <xf numFmtId="0" fontId="6" fillId="24" borderId="37" xfId="0" applyFont="1" applyFill="1" applyBorder="1" applyAlignment="1">
      <alignment horizontal="center" vertical="center"/>
    </xf>
    <xf numFmtId="1" fontId="6" fillId="24" borderId="14" xfId="0" applyNumberFormat="1" applyFont="1" applyFill="1" applyBorder="1" applyAlignment="1">
      <alignment horizontal="center" vertical="center"/>
    </xf>
    <xf numFmtId="0" fontId="6" fillId="24" borderId="34" xfId="0" quotePrefix="1" applyNumberFormat="1" applyFont="1" applyFill="1" applyBorder="1" applyAlignment="1">
      <alignment horizontal="center" vertical="center"/>
    </xf>
    <xf numFmtId="1" fontId="6" fillId="24" borderId="14" xfId="0" quotePrefix="1" applyNumberFormat="1" applyFont="1" applyFill="1" applyBorder="1" applyAlignment="1">
      <alignment horizontal="center" vertical="center"/>
    </xf>
    <xf numFmtId="0" fontId="6" fillId="24" borderId="61" xfId="0" quotePrefix="1" applyNumberFormat="1" applyFont="1" applyFill="1" applyBorder="1" applyAlignment="1">
      <alignment horizontal="center" vertical="center"/>
    </xf>
    <xf numFmtId="1" fontId="6" fillId="24" borderId="58" xfId="0" quotePrefix="1" applyNumberFormat="1" applyFont="1" applyFill="1" applyBorder="1" applyAlignment="1">
      <alignment horizontal="center" vertical="center"/>
    </xf>
    <xf numFmtId="0" fontId="6" fillId="24" borderId="58" xfId="0" quotePrefix="1" applyFont="1" applyFill="1" applyBorder="1" applyAlignment="1">
      <alignment horizontal="center" vertical="center"/>
    </xf>
    <xf numFmtId="0" fontId="5" fillId="24" borderId="37" xfId="38" applyFont="1" applyFill="1" applyBorder="1" applyAlignment="1">
      <alignment wrapText="1"/>
    </xf>
    <xf numFmtId="0" fontId="6" fillId="26" borderId="18" xfId="0" applyFont="1" applyFill="1" applyBorder="1" applyAlignment="1">
      <alignment horizontal="center" vertical="center"/>
    </xf>
    <xf numFmtId="0" fontId="6" fillId="26" borderId="39" xfId="0" quotePrefix="1" applyFont="1" applyFill="1" applyBorder="1" applyAlignment="1">
      <alignment horizontal="center" vertical="center"/>
    </xf>
    <xf numFmtId="0" fontId="6" fillId="26" borderId="18" xfId="0" quotePrefix="1" applyFont="1" applyFill="1" applyBorder="1" applyAlignment="1">
      <alignment horizontal="center" vertical="center"/>
    </xf>
    <xf numFmtId="0" fontId="25" fillId="28" borderId="18" xfId="38" applyFont="1" applyFill="1" applyBorder="1" applyAlignment="1">
      <alignment horizontal="center"/>
    </xf>
    <xf numFmtId="0" fontId="6" fillId="28" borderId="18" xfId="38" applyFont="1" applyFill="1" applyBorder="1" applyAlignment="1">
      <alignment horizontal="center" vertical="center"/>
    </xf>
    <xf numFmtId="1" fontId="6" fillId="28" borderId="46" xfId="38" applyNumberFormat="1" applyFont="1" applyFill="1" applyBorder="1" applyAlignment="1">
      <alignment horizontal="center" vertical="center"/>
    </xf>
    <xf numFmtId="0" fontId="6" fillId="28" borderId="39" xfId="38" applyFont="1" applyFill="1" applyBorder="1" applyAlignment="1">
      <alignment horizontal="center" vertical="center"/>
    </xf>
    <xf numFmtId="0" fontId="6" fillId="28" borderId="45" xfId="38" applyFont="1" applyFill="1" applyBorder="1" applyAlignment="1">
      <alignment horizontal="center" vertical="center"/>
    </xf>
    <xf numFmtId="1" fontId="6" fillId="28" borderId="18" xfId="38" applyNumberFormat="1" applyFont="1" applyFill="1" applyBorder="1" applyAlignment="1">
      <alignment horizontal="center" vertical="center"/>
    </xf>
    <xf numFmtId="1" fontId="6" fillId="28" borderId="46" xfId="0" quotePrefix="1" applyNumberFormat="1" applyFont="1" applyFill="1" applyBorder="1" applyAlignment="1">
      <alignment horizontal="center" vertical="center"/>
    </xf>
    <xf numFmtId="0" fontId="6" fillId="28" borderId="46" xfId="0" quotePrefix="1" applyNumberFormat="1" applyFont="1" applyFill="1" applyBorder="1" applyAlignment="1">
      <alignment horizontal="center" vertical="center"/>
    </xf>
    <xf numFmtId="0" fontId="6" fillId="28" borderId="39" xfId="0" applyNumberFormat="1" applyFont="1" applyFill="1" applyBorder="1" applyAlignment="1" applyProtection="1">
      <alignment horizontal="center" vertical="center"/>
    </xf>
    <xf numFmtId="0" fontId="6" fillId="28" borderId="18" xfId="0" applyNumberFormat="1" applyFont="1" applyFill="1" applyBorder="1" applyAlignment="1" applyProtection="1">
      <alignment horizontal="center" vertical="center"/>
    </xf>
    <xf numFmtId="16" fontId="25" fillId="0" borderId="27" xfId="0" applyNumberFormat="1" applyFont="1" applyFill="1" applyBorder="1" applyAlignment="1">
      <alignment vertical="center"/>
    </xf>
    <xf numFmtId="16" fontId="25" fillId="25" borderId="39" xfId="0" applyNumberFormat="1" applyFont="1" applyFill="1" applyBorder="1" applyAlignment="1"/>
    <xf numFmtId="16" fontId="25" fillId="24" borderId="27" xfId="0" applyNumberFormat="1" applyFont="1" applyFill="1" applyBorder="1" applyAlignment="1">
      <alignment vertical="center"/>
    </xf>
    <xf numFmtId="0" fontId="6" fillId="25" borderId="55" xfId="0" quotePrefix="1" applyFont="1" applyFill="1" applyBorder="1" applyAlignment="1">
      <alignment horizontal="center" vertical="center"/>
    </xf>
    <xf numFmtId="0" fontId="6" fillId="25" borderId="57" xfId="0" applyFont="1" applyFill="1" applyBorder="1" applyAlignment="1">
      <alignment horizontal="center" vertical="center"/>
    </xf>
    <xf numFmtId="0" fontId="6" fillId="25" borderId="56" xfId="0" applyFont="1" applyFill="1" applyBorder="1" applyAlignment="1">
      <alignment horizontal="center" vertical="center"/>
    </xf>
    <xf numFmtId="0" fontId="6" fillId="25" borderId="51" xfId="0" applyFont="1" applyFill="1" applyBorder="1" applyAlignment="1">
      <alignment horizontal="center" vertical="center"/>
    </xf>
    <xf numFmtId="0" fontId="6" fillId="25" borderId="70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5" borderId="63" xfId="0" applyFont="1" applyFill="1" applyBorder="1" applyAlignment="1">
      <alignment horizontal="center" vertical="center"/>
    </xf>
    <xf numFmtId="1" fontId="6" fillId="25" borderId="18" xfId="0" quotePrefix="1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5" xfId="0" quotePrefix="1" applyFont="1" applyFill="1" applyBorder="1" applyAlignment="1">
      <alignment horizontal="center" vertical="center"/>
    </xf>
    <xf numFmtId="0" fontId="6" fillId="0" borderId="19" xfId="0" quotePrefix="1" applyFont="1" applyFill="1" applyBorder="1" applyAlignment="1">
      <alignment horizontal="center" vertical="center"/>
    </xf>
    <xf numFmtId="0" fontId="6" fillId="0" borderId="40" xfId="0" quotePrefix="1" applyFont="1" applyFill="1" applyBorder="1" applyAlignment="1">
      <alignment horizontal="center" vertical="center"/>
    </xf>
    <xf numFmtId="0" fontId="33" fillId="0" borderId="25" xfId="0" quotePrefix="1" applyFont="1" applyFill="1" applyBorder="1" applyAlignment="1">
      <alignment horizontal="center" vertical="center"/>
    </xf>
    <xf numFmtId="0" fontId="33" fillId="0" borderId="19" xfId="0" quotePrefix="1" applyFont="1" applyFill="1" applyBorder="1" applyAlignment="1">
      <alignment horizontal="center" vertical="center"/>
    </xf>
    <xf numFmtId="0" fontId="33" fillId="0" borderId="40" xfId="0" quotePrefix="1" applyFont="1" applyFill="1" applyBorder="1" applyAlignment="1">
      <alignment horizontal="center" vertical="center"/>
    </xf>
    <xf numFmtId="1" fontId="33" fillId="25" borderId="27" xfId="0" quotePrefix="1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/>
    </xf>
    <xf numFmtId="0" fontId="33" fillId="25" borderId="27" xfId="0" applyFont="1" applyFill="1" applyBorder="1" applyAlignment="1">
      <alignment horizontal="center" vertical="center"/>
    </xf>
    <xf numFmtId="0" fontId="6" fillId="0" borderId="28" xfId="0" quotePrefix="1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33" fillId="0" borderId="65" xfId="0" quotePrefix="1" applyFont="1" applyFill="1" applyBorder="1" applyAlignment="1">
      <alignment horizontal="center" vertical="center"/>
    </xf>
    <xf numFmtId="0" fontId="33" fillId="0" borderId="33" xfId="0" quotePrefix="1" applyFont="1" applyFill="1" applyBorder="1" applyAlignment="1">
      <alignment horizontal="center" vertical="center"/>
    </xf>
    <xf numFmtId="0" fontId="33" fillId="0" borderId="42" xfId="0" quotePrefix="1" applyFont="1" applyFill="1" applyBorder="1" applyAlignment="1">
      <alignment horizontal="center" vertical="center"/>
    </xf>
    <xf numFmtId="1" fontId="33" fillId="25" borderId="49" xfId="0" quotePrefix="1" applyNumberFormat="1" applyFont="1" applyFill="1" applyBorder="1" applyAlignment="1">
      <alignment horizontal="center" vertical="center"/>
    </xf>
    <xf numFmtId="0" fontId="33" fillId="0" borderId="65" xfId="0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42" xfId="0" applyFont="1" applyFill="1" applyBorder="1" applyAlignment="1">
      <alignment horizontal="center" vertical="center"/>
    </xf>
    <xf numFmtId="0" fontId="33" fillId="25" borderId="49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25" borderId="64" xfId="0" applyFont="1" applyFill="1" applyBorder="1" applyAlignment="1">
      <alignment horizontal="center" vertical="center"/>
    </xf>
    <xf numFmtId="0" fontId="6" fillId="24" borderId="45" xfId="0" quotePrefix="1" applyFont="1" applyFill="1" applyBorder="1" applyAlignment="1">
      <alignment horizontal="center" vertical="center"/>
    </xf>
    <xf numFmtId="0" fontId="6" fillId="24" borderId="77" xfId="0" applyFont="1" applyFill="1" applyBorder="1" applyAlignment="1">
      <alignment vertical="center"/>
    </xf>
    <xf numFmtId="0" fontId="6" fillId="24" borderId="14" xfId="0" applyFont="1" applyFill="1" applyBorder="1" applyAlignment="1">
      <alignment vertical="center"/>
    </xf>
    <xf numFmtId="0" fontId="6" fillId="24" borderId="78" xfId="0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5" borderId="23" xfId="0" applyFont="1" applyFill="1" applyBorder="1" applyAlignment="1">
      <alignment horizontal="center" vertical="center"/>
    </xf>
    <xf numFmtId="0" fontId="6" fillId="25" borderId="72" xfId="0" applyFont="1" applyFill="1" applyBorder="1" applyAlignment="1">
      <alignment horizontal="center" vertical="center"/>
    </xf>
    <xf numFmtId="0" fontId="6" fillId="25" borderId="71" xfId="0" applyFont="1" applyFill="1" applyBorder="1" applyAlignment="1">
      <alignment horizontal="center" vertical="center"/>
    </xf>
    <xf numFmtId="0" fontId="6" fillId="25" borderId="73" xfId="0" applyFont="1" applyFill="1" applyBorder="1" applyAlignment="1">
      <alignment horizontal="center" vertical="center"/>
    </xf>
    <xf numFmtId="1" fontId="6" fillId="25" borderId="23" xfId="0" applyNumberFormat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5" borderId="27" xfId="0" quotePrefix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24" borderId="13" xfId="0" quotePrefix="1" applyFont="1" applyFill="1" applyBorder="1" applyAlignment="1">
      <alignment horizontal="center" vertical="center"/>
    </xf>
    <xf numFmtId="0" fontId="6" fillId="24" borderId="36" xfId="0" applyFont="1" applyFill="1" applyBorder="1" applyAlignment="1">
      <alignment horizontal="center" vertical="center"/>
    </xf>
    <xf numFmtId="0" fontId="6" fillId="24" borderId="16" xfId="0" quotePrefix="1" applyFont="1" applyFill="1" applyBorder="1" applyAlignment="1">
      <alignment horizontal="center" vertical="center"/>
    </xf>
    <xf numFmtId="0" fontId="6" fillId="0" borderId="37" xfId="0" quotePrefix="1" applyFont="1" applyFill="1" applyBorder="1" applyAlignment="1">
      <alignment horizontal="center" vertical="center"/>
    </xf>
    <xf numFmtId="0" fontId="6" fillId="26" borderId="38" xfId="0" applyFont="1" applyFill="1" applyBorder="1" applyAlignment="1">
      <alignment horizontal="center" vertical="center"/>
    </xf>
    <xf numFmtId="0" fontId="6" fillId="26" borderId="62" xfId="0" applyFont="1" applyFill="1" applyBorder="1" applyAlignment="1">
      <alignment horizontal="center" vertical="center"/>
    </xf>
    <xf numFmtId="0" fontId="6" fillId="26" borderId="66" xfId="0" applyFont="1" applyFill="1" applyBorder="1" applyAlignment="1">
      <alignment horizontal="center" vertical="center"/>
    </xf>
    <xf numFmtId="0" fontId="6" fillId="26" borderId="18" xfId="0" quotePrefix="1" applyNumberFormat="1" applyFont="1" applyFill="1" applyBorder="1" applyAlignment="1">
      <alignment horizontal="center" vertical="center"/>
    </xf>
    <xf numFmtId="1" fontId="6" fillId="26" borderId="18" xfId="0" quotePrefix="1" applyNumberFormat="1" applyFont="1" applyFill="1" applyBorder="1" applyAlignment="1">
      <alignment horizontal="center" vertical="center"/>
    </xf>
    <xf numFmtId="0" fontId="6" fillId="24" borderId="0" xfId="38" applyFont="1" applyFill="1"/>
    <xf numFmtId="0" fontId="5" fillId="24" borderId="0" xfId="38" applyFont="1" applyFill="1"/>
    <xf numFmtId="0" fontId="5" fillId="24" borderId="0" xfId="38" applyFont="1" applyFill="1" applyBorder="1"/>
    <xf numFmtId="0" fontId="6" fillId="24" borderId="46" xfId="0" quotePrefix="1" applyNumberFormat="1" applyFont="1" applyFill="1" applyBorder="1" applyAlignment="1">
      <alignment horizontal="center" vertical="center"/>
    </xf>
    <xf numFmtId="0" fontId="6" fillId="25" borderId="45" xfId="0" quotePrefix="1" applyFont="1" applyFill="1" applyBorder="1" applyAlignment="1">
      <alignment horizontal="center" vertical="center"/>
    </xf>
    <xf numFmtId="0" fontId="6" fillId="25" borderId="39" xfId="0" quotePrefix="1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center" vertical="center"/>
    </xf>
    <xf numFmtId="0" fontId="29" fillId="24" borderId="0" xfId="0" applyFont="1" applyFill="1" applyAlignment="1">
      <alignment horizontal="left" wrapText="1"/>
    </xf>
    <xf numFmtId="0" fontId="25" fillId="24" borderId="0" xfId="38" applyFont="1" applyFill="1" applyAlignment="1">
      <alignment horizontal="left" vertical="center" wrapText="1"/>
    </xf>
    <xf numFmtId="0" fontId="6" fillId="24" borderId="45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left" wrapText="1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33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4" borderId="58" xfId="0" quotePrefix="1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25" fillId="24" borderId="77" xfId="0" applyFont="1" applyFill="1" applyBorder="1" applyAlignment="1">
      <alignment horizontal="center" vertical="center" wrapText="1"/>
    </xf>
    <xf numFmtId="0" fontId="25" fillId="24" borderId="49" xfId="0" applyFont="1" applyFill="1" applyBorder="1" applyAlignment="1">
      <alignment horizontal="center" vertical="center"/>
    </xf>
    <xf numFmtId="0" fontId="60" fillId="24" borderId="79" xfId="39" applyFont="1" applyFill="1" applyBorder="1" applyAlignment="1">
      <alignment horizontal="left" vertical="top"/>
    </xf>
    <xf numFmtId="0" fontId="36" fillId="24" borderId="0" xfId="39" applyNumberFormat="1" applyFont="1" applyFill="1" applyBorder="1" applyAlignment="1"/>
    <xf numFmtId="16" fontId="25" fillId="24" borderId="77" xfId="0" applyNumberFormat="1" applyFont="1" applyFill="1" applyBorder="1" applyAlignment="1">
      <alignment horizontal="center" vertical="center"/>
    </xf>
    <xf numFmtId="0" fontId="25" fillId="0" borderId="77" xfId="0" applyFont="1" applyFill="1" applyBorder="1" applyAlignment="1">
      <alignment horizontal="center" vertical="center" wrapText="1"/>
    </xf>
    <xf numFmtId="2" fontId="6" fillId="24" borderId="20" xfId="0" quotePrefix="1" applyNumberFormat="1" applyFont="1" applyFill="1" applyBorder="1" applyAlignment="1">
      <alignment horizontal="center" vertical="center"/>
    </xf>
    <xf numFmtId="165" fontId="6" fillId="24" borderId="16" xfId="0" quotePrefix="1" applyNumberFormat="1" applyFont="1" applyFill="1" applyBorder="1" applyAlignment="1">
      <alignment horizontal="center" vertical="center"/>
    </xf>
    <xf numFmtId="0" fontId="33" fillId="24" borderId="0" xfId="0" applyFont="1" applyFill="1" applyBorder="1"/>
    <xf numFmtId="0" fontId="25" fillId="24" borderId="59" xfId="0" applyFont="1" applyFill="1" applyBorder="1" applyAlignment="1">
      <alignment vertical="center" wrapText="1"/>
    </xf>
    <xf numFmtId="2" fontId="6" fillId="0" borderId="40" xfId="0" quotePrefix="1" applyNumberFormat="1" applyFont="1" applyFill="1" applyBorder="1" applyAlignment="1">
      <alignment horizontal="center" vertical="center"/>
    </xf>
    <xf numFmtId="165" fontId="6" fillId="0" borderId="25" xfId="0" quotePrefix="1" applyNumberFormat="1" applyFont="1" applyFill="1" applyBorder="1" applyAlignment="1">
      <alignment horizontal="center" vertical="center"/>
    </xf>
    <xf numFmtId="16" fontId="25" fillId="26" borderId="55" xfId="0" applyNumberFormat="1" applyFont="1" applyFill="1" applyBorder="1" applyAlignment="1">
      <alignment horizontal="left"/>
    </xf>
    <xf numFmtId="16" fontId="25" fillId="24" borderId="78" xfId="0" applyNumberFormat="1" applyFont="1" applyFill="1" applyBorder="1" applyAlignment="1">
      <alignment horizontal="center" vertical="center"/>
    </xf>
    <xf numFmtId="0" fontId="43" fillId="24" borderId="0" xfId="37" applyNumberFormat="1" applyFont="1" applyFill="1" applyBorder="1" applyAlignment="1" applyProtection="1">
      <alignment horizontal="right"/>
    </xf>
    <xf numFmtId="0" fontId="6" fillId="25" borderId="45" xfId="0" quotePrefix="1" applyFont="1" applyFill="1" applyBorder="1" applyAlignment="1">
      <alignment horizontal="center" vertical="center"/>
    </xf>
    <xf numFmtId="0" fontId="29" fillId="24" borderId="55" xfId="0" applyFont="1" applyFill="1" applyBorder="1" applyAlignment="1">
      <alignment horizontal="center" vertical="center" textRotation="90" wrapText="1"/>
    </xf>
    <xf numFmtId="0" fontId="6" fillId="24" borderId="23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6" borderId="39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5" borderId="23" xfId="0" quotePrefix="1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left" wrapText="1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25" fillId="24" borderId="29" xfId="0" applyFont="1" applyFill="1" applyBorder="1" applyAlignment="1">
      <alignment vertical="center" wrapText="1"/>
    </xf>
    <xf numFmtId="0" fontId="25" fillId="24" borderId="36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6" xfId="0" applyFont="1" applyBorder="1" applyAlignment="1">
      <alignment vertical="center" wrapText="1"/>
    </xf>
    <xf numFmtId="0" fontId="25" fillId="0" borderId="37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29" xfId="0" applyFont="1" applyBorder="1" applyAlignment="1">
      <alignment vertical="center" wrapText="1"/>
    </xf>
    <xf numFmtId="0" fontId="36" fillId="24" borderId="0" xfId="39" applyNumberFormat="1" applyFont="1" applyFill="1" applyBorder="1" applyAlignment="1" applyProtection="1">
      <alignment horizontal="left" vertical="top"/>
    </xf>
    <xf numFmtId="0" fontId="51" fillId="24" borderId="17" xfId="39" applyNumberFormat="1" applyFont="1" applyFill="1" applyBorder="1" applyAlignment="1">
      <alignment horizontal="center" vertical="center"/>
    </xf>
    <xf numFmtId="0" fontId="51" fillId="24" borderId="29" xfId="39" applyNumberFormat="1" applyFont="1" applyFill="1" applyBorder="1" applyAlignment="1">
      <alignment horizontal="center" vertical="center"/>
    </xf>
    <xf numFmtId="0" fontId="51" fillId="24" borderId="16" xfId="39" applyNumberFormat="1" applyFont="1" applyFill="1" applyBorder="1" applyAlignment="1">
      <alignment horizontal="center" vertical="center"/>
    </xf>
    <xf numFmtId="0" fontId="43" fillId="24" borderId="0" xfId="39" applyNumberFormat="1" applyFont="1" applyFill="1" applyBorder="1" applyAlignment="1">
      <alignment horizontal="left"/>
    </xf>
    <xf numFmtId="0" fontId="36" fillId="24" borderId="48" xfId="39" applyNumberFormat="1" applyFont="1" applyFill="1" applyBorder="1" applyAlignment="1">
      <alignment horizontal="left" vertical="center" wrapText="1"/>
    </xf>
    <xf numFmtId="0" fontId="36" fillId="24" borderId="0" xfId="39" applyNumberFormat="1" applyFont="1" applyFill="1" applyBorder="1" applyAlignment="1">
      <alignment horizontal="left" vertical="center" wrapText="1"/>
    </xf>
    <xf numFmtId="0" fontId="53" fillId="24" borderId="13" xfId="39" applyNumberFormat="1" applyFont="1" applyFill="1" applyBorder="1" applyAlignment="1">
      <alignment horizontal="center" vertical="center" textRotation="90" wrapText="1"/>
    </xf>
    <xf numFmtId="0" fontId="53" fillId="24" borderId="33" xfId="39" applyNumberFormat="1" applyFont="1" applyFill="1" applyBorder="1" applyAlignment="1">
      <alignment horizontal="center" vertical="center" textRotation="90" wrapText="1"/>
    </xf>
    <xf numFmtId="0" fontId="53" fillId="24" borderId="21" xfId="39" applyNumberFormat="1" applyFont="1" applyFill="1" applyBorder="1" applyAlignment="1">
      <alignment horizontal="center" vertical="center" textRotation="90" wrapText="1"/>
    </xf>
    <xf numFmtId="0" fontId="53" fillId="24" borderId="19" xfId="39" applyNumberFormat="1" applyFont="1" applyFill="1" applyBorder="1" applyAlignment="1">
      <alignment horizontal="center" vertical="center" textRotation="90" wrapText="1"/>
    </xf>
    <xf numFmtId="0" fontId="43" fillId="24" borderId="33" xfId="39" applyNumberFormat="1" applyFont="1" applyFill="1" applyBorder="1" applyAlignment="1">
      <alignment horizontal="center" vertical="center" textRotation="90" wrapText="1"/>
    </xf>
    <xf numFmtId="0" fontId="43" fillId="24" borderId="21" xfId="39" applyNumberFormat="1" applyFont="1" applyFill="1" applyBorder="1" applyAlignment="1">
      <alignment horizontal="center" vertical="center" textRotation="90" wrapText="1"/>
    </xf>
    <xf numFmtId="0" fontId="43" fillId="24" borderId="19" xfId="39" applyNumberFormat="1" applyFont="1" applyFill="1" applyBorder="1" applyAlignment="1">
      <alignment horizontal="center" vertical="center" textRotation="90" wrapText="1"/>
    </xf>
    <xf numFmtId="0" fontId="38" fillId="24" borderId="0" xfId="37" applyNumberFormat="1" applyFont="1" applyFill="1" applyBorder="1" applyAlignment="1">
      <alignment horizontal="center" wrapText="1"/>
    </xf>
    <xf numFmtId="0" fontId="43" fillId="24" borderId="0" xfId="37" applyNumberFormat="1" applyFont="1" applyFill="1" applyBorder="1" applyAlignment="1" applyProtection="1">
      <alignment horizontal="right" vertical="top"/>
    </xf>
    <xf numFmtId="0" fontId="43" fillId="24" borderId="0" xfId="37" applyNumberFormat="1" applyFont="1" applyFill="1" applyBorder="1" applyAlignment="1" applyProtection="1">
      <alignment horizontal="right"/>
    </xf>
    <xf numFmtId="0" fontId="42" fillId="24" borderId="0" xfId="37" applyFont="1" applyFill="1" applyAlignment="1">
      <alignment horizontal="center" vertical="center" wrapText="1"/>
    </xf>
    <xf numFmtId="0" fontId="39" fillId="24" borderId="0" xfId="37" applyNumberFormat="1" applyFont="1" applyFill="1" applyBorder="1" applyAlignment="1">
      <alignment horizontal="center" wrapText="1"/>
    </xf>
    <xf numFmtId="0" fontId="40" fillId="24" borderId="0" xfId="37" applyNumberFormat="1" applyFont="1" applyFill="1" applyBorder="1" applyAlignment="1">
      <alignment horizontal="center" vertical="center" wrapText="1"/>
    </xf>
    <xf numFmtId="0" fontId="43" fillId="24" borderId="0" xfId="37" applyNumberFormat="1" applyFont="1" applyFill="1" applyBorder="1" applyAlignment="1" applyProtection="1">
      <alignment horizontal="right" wrapText="1"/>
    </xf>
    <xf numFmtId="0" fontId="2" fillId="24" borderId="17" xfId="39" applyNumberFormat="1" applyFont="1" applyFill="1" applyBorder="1" applyAlignment="1">
      <alignment horizontal="center" vertical="center"/>
    </xf>
    <xf numFmtId="0" fontId="2" fillId="24" borderId="29" xfId="39" applyNumberFormat="1" applyFont="1" applyFill="1" applyBorder="1" applyAlignment="1">
      <alignment horizontal="center" vertical="center"/>
    </xf>
    <xf numFmtId="0" fontId="2" fillId="24" borderId="16" xfId="39" applyNumberFormat="1" applyFont="1" applyFill="1" applyBorder="1" applyAlignment="1">
      <alignment horizontal="center" vertical="center"/>
    </xf>
    <xf numFmtId="0" fontId="50" fillId="24" borderId="13" xfId="39" applyNumberFormat="1" applyFont="1" applyFill="1" applyBorder="1" applyAlignment="1">
      <alignment horizontal="center" vertical="center" wrapText="1"/>
    </xf>
    <xf numFmtId="0" fontId="25" fillId="24" borderId="0" xfId="37" applyNumberFormat="1" applyFont="1" applyFill="1" applyBorder="1" applyAlignment="1" applyProtection="1">
      <alignment horizontal="left" vertical="top" wrapText="1"/>
    </xf>
    <xf numFmtId="0" fontId="25" fillId="24" borderId="28" xfId="37" applyNumberFormat="1" applyFont="1" applyFill="1" applyBorder="1" applyAlignment="1" applyProtection="1">
      <alignment horizontal="left" vertical="top" wrapText="1"/>
    </xf>
    <xf numFmtId="0" fontId="37" fillId="24" borderId="0" xfId="37" applyNumberFormat="1" applyFont="1" applyFill="1" applyBorder="1" applyAlignment="1" applyProtection="1">
      <alignment horizontal="left" vertical="top"/>
    </xf>
    <xf numFmtId="0" fontId="37" fillId="24" borderId="0" xfId="0" applyFont="1" applyFill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7" fillId="24" borderId="0" xfId="37" applyNumberFormat="1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>
      <alignment horizontal="left" wrapText="1"/>
    </xf>
    <xf numFmtId="0" fontId="6" fillId="25" borderId="39" xfId="0" quotePrefix="1" applyFont="1" applyFill="1" applyBorder="1" applyAlignment="1">
      <alignment horizontal="center" vertical="center"/>
    </xf>
    <xf numFmtId="0" fontId="6" fillId="25" borderId="45" xfId="0" quotePrefix="1" applyFont="1" applyFill="1" applyBorder="1" applyAlignment="1">
      <alignment horizontal="center" vertical="center"/>
    </xf>
    <xf numFmtId="0" fontId="6" fillId="25" borderId="46" xfId="0" quotePrefix="1" applyFont="1" applyFill="1" applyBorder="1" applyAlignment="1">
      <alignment horizontal="center" vertical="center"/>
    </xf>
    <xf numFmtId="0" fontId="29" fillId="24" borderId="0" xfId="39" applyNumberFormat="1" applyFont="1" applyFill="1" applyBorder="1" applyAlignment="1">
      <alignment horizontal="left"/>
    </xf>
    <xf numFmtId="0" fontId="35" fillId="24" borderId="0" xfId="39" applyNumberFormat="1" applyFont="1" applyFill="1" applyBorder="1" applyAlignment="1">
      <alignment horizontal="left"/>
    </xf>
    <xf numFmtId="0" fontId="5" fillId="28" borderId="39" xfId="38" applyFont="1" applyFill="1" applyBorder="1" applyAlignment="1">
      <alignment horizontal="left" vertical="center" wrapText="1"/>
    </xf>
    <xf numFmtId="0" fontId="5" fillId="28" borderId="46" xfId="38" applyFont="1" applyFill="1" applyBorder="1" applyAlignment="1">
      <alignment horizontal="left" vertical="center" wrapText="1"/>
    </xf>
    <xf numFmtId="1" fontId="6" fillId="28" borderId="39" xfId="0" quotePrefix="1" applyNumberFormat="1" applyFont="1" applyFill="1" applyBorder="1" applyAlignment="1">
      <alignment horizontal="center" vertical="center"/>
    </xf>
    <xf numFmtId="0" fontId="6" fillId="28" borderId="45" xfId="0" quotePrefix="1" applyNumberFormat="1" applyFont="1" applyFill="1" applyBorder="1" applyAlignment="1">
      <alignment horizontal="center" vertical="center"/>
    </xf>
    <xf numFmtId="0" fontId="6" fillId="28" borderId="46" xfId="0" quotePrefix="1" applyNumberFormat="1" applyFont="1" applyFill="1" applyBorder="1" applyAlignment="1">
      <alignment horizontal="center" vertical="center"/>
    </xf>
    <xf numFmtId="0" fontId="25" fillId="24" borderId="39" xfId="38" applyFont="1" applyFill="1" applyBorder="1" applyAlignment="1">
      <alignment horizontal="center"/>
    </xf>
    <xf numFmtId="0" fontId="25" fillId="24" borderId="45" xfId="38" applyFont="1" applyFill="1" applyBorder="1" applyAlignment="1">
      <alignment horizontal="center"/>
    </xf>
    <xf numFmtId="0" fontId="25" fillId="24" borderId="46" xfId="38" applyFont="1" applyFill="1" applyBorder="1" applyAlignment="1">
      <alignment horizontal="center"/>
    </xf>
    <xf numFmtId="0" fontId="25" fillId="24" borderId="0" xfId="38" applyFont="1" applyFill="1" applyAlignment="1">
      <alignment horizontal="left" vertical="center" wrapText="1"/>
    </xf>
    <xf numFmtId="0" fontId="6" fillId="24" borderId="39" xfId="0" applyFont="1" applyFill="1" applyBorder="1" applyAlignment="1">
      <alignment horizontal="center" vertical="center" wrapText="1"/>
    </xf>
    <xf numFmtId="0" fontId="6" fillId="24" borderId="45" xfId="0" applyFont="1" applyFill="1" applyBorder="1" applyAlignment="1">
      <alignment horizontal="center" vertical="center" wrapText="1"/>
    </xf>
    <xf numFmtId="0" fontId="6" fillId="24" borderId="46" xfId="0" applyFont="1" applyFill="1" applyBorder="1" applyAlignment="1">
      <alignment horizontal="center" vertical="center" wrapText="1"/>
    </xf>
    <xf numFmtId="0" fontId="25" fillId="24" borderId="39" xfId="0" applyFont="1" applyFill="1" applyBorder="1" applyAlignment="1">
      <alignment horizontal="center" vertical="center"/>
    </xf>
    <xf numFmtId="0" fontId="25" fillId="24" borderId="46" xfId="0" applyFont="1" applyFill="1" applyBorder="1" applyAlignment="1">
      <alignment horizontal="center" vertical="center"/>
    </xf>
    <xf numFmtId="0" fontId="25" fillId="24" borderId="32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5" fillId="24" borderId="45" xfId="0" applyFont="1" applyFill="1" applyBorder="1" applyAlignment="1">
      <alignment horizontal="center" vertical="center"/>
    </xf>
    <xf numFmtId="0" fontId="25" fillId="24" borderId="22" xfId="0" applyFont="1" applyFill="1" applyBorder="1" applyAlignment="1">
      <alignment horizontal="center" vertical="center"/>
    </xf>
    <xf numFmtId="0" fontId="5" fillId="24" borderId="39" xfId="38" applyFont="1" applyFill="1" applyBorder="1" applyAlignment="1">
      <alignment horizontal="left" vertical="center" wrapText="1"/>
    </xf>
    <xf numFmtId="0" fontId="5" fillId="24" borderId="46" xfId="38" applyFont="1" applyFill="1" applyBorder="1" applyAlignment="1">
      <alignment horizontal="left" vertical="center" wrapText="1"/>
    </xf>
    <xf numFmtId="0" fontId="29" fillId="24" borderId="0" xfId="0" applyFont="1" applyFill="1" applyAlignment="1">
      <alignment horizontal="left" wrapText="1"/>
    </xf>
    <xf numFmtId="0" fontId="6" fillId="24" borderId="39" xfId="0" applyFont="1" applyFill="1" applyBorder="1" applyAlignment="1">
      <alignment horizontal="left" wrapText="1"/>
    </xf>
    <xf numFmtId="0" fontId="6" fillId="24" borderId="46" xfId="0" applyFont="1" applyFill="1" applyBorder="1" applyAlignment="1">
      <alignment horizontal="left" wrapText="1"/>
    </xf>
    <xf numFmtId="0" fontId="6" fillId="24" borderId="39" xfId="0" applyFont="1" applyFill="1" applyBorder="1" applyAlignment="1">
      <alignment horizontal="left"/>
    </xf>
    <xf numFmtId="0" fontId="6" fillId="24" borderId="46" xfId="0" applyFont="1" applyFill="1" applyBorder="1" applyAlignment="1">
      <alignment horizontal="left"/>
    </xf>
    <xf numFmtId="0" fontId="25" fillId="24" borderId="39" xfId="0" applyFont="1" applyFill="1" applyBorder="1" applyAlignment="1">
      <alignment horizontal="left" vertical="center" wrapText="1"/>
    </xf>
    <xf numFmtId="0" fontId="25" fillId="24" borderId="45" xfId="0" applyFont="1" applyFill="1" applyBorder="1" applyAlignment="1">
      <alignment horizontal="left" vertical="center" wrapText="1"/>
    </xf>
    <xf numFmtId="0" fontId="25" fillId="24" borderId="46" xfId="0" applyFont="1" applyFill="1" applyBorder="1" applyAlignment="1">
      <alignment horizontal="left" vertical="center" wrapText="1"/>
    </xf>
    <xf numFmtId="0" fontId="6" fillId="24" borderId="39" xfId="0" applyFont="1" applyFill="1" applyBorder="1" applyAlignment="1">
      <alignment horizontal="center"/>
    </xf>
    <xf numFmtId="0" fontId="6" fillId="24" borderId="45" xfId="0" applyFont="1" applyFill="1" applyBorder="1" applyAlignment="1">
      <alignment horizontal="center"/>
    </xf>
    <xf numFmtId="0" fontId="6" fillId="24" borderId="46" xfId="0" applyFont="1" applyFill="1" applyBorder="1" applyAlignment="1">
      <alignment horizontal="center"/>
    </xf>
    <xf numFmtId="0" fontId="6" fillId="24" borderId="39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applyFont="1" applyFill="1" applyBorder="1" applyAlignment="1">
      <alignment horizontal="center" vertical="center"/>
    </xf>
    <xf numFmtId="0" fontId="6" fillId="24" borderId="39" xfId="0" quotePrefix="1" applyNumberFormat="1" applyFont="1" applyFill="1" applyBorder="1" applyAlignment="1">
      <alignment horizontal="center" vertical="center"/>
    </xf>
    <xf numFmtId="0" fontId="6" fillId="24" borderId="45" xfId="0" quotePrefix="1" applyNumberFormat="1" applyFont="1" applyFill="1" applyBorder="1" applyAlignment="1">
      <alignment horizontal="center" vertical="center"/>
    </xf>
    <xf numFmtId="0" fontId="6" fillId="24" borderId="46" xfId="0" quotePrefix="1" applyNumberFormat="1" applyFont="1" applyFill="1" applyBorder="1" applyAlignment="1">
      <alignment horizontal="center" vertical="center"/>
    </xf>
    <xf numFmtId="0" fontId="6" fillId="24" borderId="39" xfId="0" applyNumberFormat="1" applyFont="1" applyFill="1" applyBorder="1" applyAlignment="1">
      <alignment horizontal="center" vertical="center"/>
    </xf>
    <xf numFmtId="0" fontId="6" fillId="24" borderId="45" xfId="0" applyNumberFormat="1" applyFont="1" applyFill="1" applyBorder="1" applyAlignment="1">
      <alignment horizontal="center" vertical="center"/>
    </xf>
    <xf numFmtId="0" fontId="6" fillId="24" borderId="46" xfId="0" applyNumberFormat="1" applyFont="1" applyFill="1" applyBorder="1" applyAlignment="1">
      <alignment horizontal="center" vertical="center"/>
    </xf>
    <xf numFmtId="0" fontId="29" fillId="24" borderId="55" xfId="0" applyFont="1" applyFill="1" applyBorder="1" applyAlignment="1">
      <alignment horizontal="center" vertical="center" textRotation="90" wrapText="1"/>
    </xf>
    <xf numFmtId="0" fontId="29" fillId="24" borderId="23" xfId="0" applyFont="1" applyFill="1" applyBorder="1" applyAlignment="1">
      <alignment horizontal="center" vertical="center" textRotation="90" wrapText="1"/>
    </xf>
    <xf numFmtId="0" fontId="29" fillId="24" borderId="41" xfId="0" applyFont="1" applyFill="1" applyBorder="1" applyAlignment="1">
      <alignment horizontal="center" vertical="center" wrapText="1"/>
    </xf>
    <xf numFmtId="0" fontId="29" fillId="24" borderId="50" xfId="0" applyFont="1" applyFill="1" applyBorder="1" applyAlignment="1">
      <alignment horizontal="center" vertical="center" wrapText="1"/>
    </xf>
    <xf numFmtId="0" fontId="29" fillId="24" borderId="56" xfId="0" applyFont="1" applyFill="1" applyBorder="1" applyAlignment="1">
      <alignment horizontal="center" vertical="center" wrapText="1"/>
    </xf>
    <xf numFmtId="0" fontId="30" fillId="24" borderId="55" xfId="0" applyFont="1" applyFill="1" applyBorder="1" applyAlignment="1">
      <alignment horizontal="center" vertical="center" textRotation="90" wrapText="1"/>
    </xf>
    <xf numFmtId="0" fontId="30" fillId="24" borderId="49" xfId="0" applyFont="1" applyFill="1" applyBorder="1" applyAlignment="1">
      <alignment horizontal="center" vertical="center" textRotation="90" wrapText="1"/>
    </xf>
    <xf numFmtId="0" fontId="29" fillId="24" borderId="42" xfId="0" applyFont="1" applyFill="1" applyBorder="1" applyAlignment="1">
      <alignment horizontal="center" vertical="center" textRotation="90" wrapText="1"/>
    </xf>
    <xf numFmtId="0" fontId="29" fillId="24" borderId="54" xfId="0" applyFont="1" applyFill="1" applyBorder="1" applyAlignment="1">
      <alignment horizontal="center" vertical="center" textRotation="90" wrapText="1"/>
    </xf>
    <xf numFmtId="0" fontId="29" fillId="24" borderId="13" xfId="0" applyFont="1" applyFill="1" applyBorder="1" applyAlignment="1">
      <alignment horizontal="center" vertical="center" textRotation="90" wrapText="1"/>
    </xf>
    <xf numFmtId="0" fontId="29" fillId="24" borderId="33" xfId="0" applyFont="1" applyFill="1" applyBorder="1" applyAlignment="1">
      <alignment horizontal="center" vertical="center" textRotation="90" wrapText="1"/>
    </xf>
    <xf numFmtId="0" fontId="29" fillId="24" borderId="45" xfId="0" applyFont="1" applyFill="1" applyBorder="1" applyAlignment="1">
      <alignment horizontal="center" vertical="center" wrapText="1"/>
    </xf>
    <xf numFmtId="0" fontId="29" fillId="24" borderId="46" xfId="0" applyFont="1" applyFill="1" applyBorder="1" applyAlignment="1">
      <alignment horizontal="center" vertical="center" wrapText="1"/>
    </xf>
    <xf numFmtId="0" fontId="29" fillId="24" borderId="66" xfId="0" applyFont="1" applyFill="1" applyBorder="1" applyAlignment="1">
      <alignment horizontal="center" vertical="center" wrapText="1"/>
    </xf>
    <xf numFmtId="164" fontId="29" fillId="24" borderId="55" xfId="0" applyNumberFormat="1" applyFont="1" applyFill="1" applyBorder="1" applyAlignment="1">
      <alignment horizontal="center" vertical="center" textRotation="90" wrapText="1"/>
    </xf>
    <xf numFmtId="164" fontId="29" fillId="24" borderId="49" xfId="0" applyNumberFormat="1" applyFont="1" applyFill="1" applyBorder="1" applyAlignment="1">
      <alignment horizontal="center" vertical="center" textRotation="90" wrapText="1"/>
    </xf>
    <xf numFmtId="164" fontId="29" fillId="24" borderId="23" xfId="0" applyNumberFormat="1" applyFont="1" applyFill="1" applyBorder="1" applyAlignment="1">
      <alignment horizontal="center" vertical="center" textRotation="90" wrapText="1"/>
    </xf>
    <xf numFmtId="0" fontId="29" fillId="24" borderId="55" xfId="0" applyFont="1" applyFill="1" applyBorder="1" applyAlignment="1">
      <alignment horizontal="center" vertical="center" wrapText="1"/>
    </xf>
    <xf numFmtId="0" fontId="29" fillId="24" borderId="49" xfId="0" applyFont="1" applyFill="1" applyBorder="1" applyAlignment="1">
      <alignment horizontal="center" vertical="center" wrapText="1"/>
    </xf>
    <xf numFmtId="0" fontId="29" fillId="24" borderId="49" xfId="0" applyFont="1" applyFill="1" applyBorder="1" applyAlignment="1">
      <alignment horizontal="center" vertical="center" textRotation="90" wrapText="1"/>
    </xf>
    <xf numFmtId="0" fontId="29" fillId="24" borderId="44" xfId="0" applyFont="1" applyFill="1" applyBorder="1" applyAlignment="1">
      <alignment horizontal="center" vertical="center" textRotation="90" wrapText="1"/>
    </xf>
    <xf numFmtId="0" fontId="29" fillId="24" borderId="53" xfId="0" applyFont="1" applyFill="1" applyBorder="1" applyAlignment="1">
      <alignment horizontal="center" vertical="center" textRotation="90" wrapText="1"/>
    </xf>
    <xf numFmtId="0" fontId="29" fillId="24" borderId="60" xfId="0" applyFont="1" applyFill="1" applyBorder="1" applyAlignment="1">
      <alignment horizontal="center" vertical="center" textRotation="90" wrapText="1"/>
    </xf>
    <xf numFmtId="0" fontId="29" fillId="24" borderId="12" xfId="0" quotePrefix="1" applyFont="1" applyFill="1" applyBorder="1" applyAlignment="1">
      <alignment horizontal="center" vertical="center" wrapText="1"/>
    </xf>
    <xf numFmtId="0" fontId="29" fillId="24" borderId="15" xfId="0" quotePrefix="1" applyFont="1" applyFill="1" applyBorder="1" applyAlignment="1">
      <alignment horizontal="center" vertical="center" wrapText="1"/>
    </xf>
    <xf numFmtId="0" fontId="29" fillId="24" borderId="35" xfId="0" quotePrefix="1" applyFont="1" applyFill="1" applyBorder="1" applyAlignment="1">
      <alignment horizontal="center" vertical="center" wrapText="1"/>
    </xf>
    <xf numFmtId="0" fontId="29" fillId="24" borderId="17" xfId="0" quotePrefix="1" applyFont="1" applyFill="1" applyBorder="1" applyAlignment="1">
      <alignment horizontal="center" vertical="center" wrapText="1"/>
    </xf>
    <xf numFmtId="0" fontId="29" fillId="24" borderId="43" xfId="0" quotePrefix="1" applyFont="1" applyFill="1" applyBorder="1" applyAlignment="1">
      <alignment horizontal="center" vertical="center" wrapText="1"/>
    </xf>
    <xf numFmtId="0" fontId="29" fillId="24" borderId="42" xfId="0" quotePrefix="1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47" xfId="0" applyFont="1" applyFill="1" applyBorder="1" applyAlignment="1">
      <alignment horizontal="center" vertical="center" wrapText="1"/>
    </xf>
    <xf numFmtId="0" fontId="29" fillId="24" borderId="35" xfId="0" applyFont="1" applyFill="1" applyBorder="1" applyAlignment="1">
      <alignment horizontal="center" vertical="center" textRotation="90" wrapText="1"/>
    </xf>
    <xf numFmtId="0" fontId="29" fillId="24" borderId="43" xfId="0" applyFont="1" applyFill="1" applyBorder="1" applyAlignment="1">
      <alignment horizontal="center" vertical="center" textRotation="90" wrapText="1"/>
    </xf>
    <xf numFmtId="0" fontId="29" fillId="24" borderId="16" xfId="0" applyFont="1" applyFill="1" applyBorder="1" applyAlignment="1">
      <alignment horizontal="center" vertical="center" wrapText="1"/>
    </xf>
    <xf numFmtId="0" fontId="29" fillId="24" borderId="13" xfId="0" applyFont="1" applyFill="1" applyBorder="1" applyAlignment="1">
      <alignment horizontal="center" vertical="center" wrapText="1"/>
    </xf>
    <xf numFmtId="0" fontId="29" fillId="24" borderId="57" xfId="0" applyFont="1" applyFill="1" applyBorder="1" applyAlignment="1">
      <alignment horizontal="center" vertical="center" wrapText="1"/>
    </xf>
    <xf numFmtId="0" fontId="29" fillId="24" borderId="32" xfId="0" applyFont="1" applyFill="1" applyBorder="1" applyAlignment="1">
      <alignment horizontal="center" vertical="center" wrapText="1"/>
    </xf>
    <xf numFmtId="0" fontId="29" fillId="24" borderId="22" xfId="0" applyFont="1" applyFill="1" applyBorder="1" applyAlignment="1">
      <alignment horizontal="center" vertical="center" wrapText="1"/>
    </xf>
    <xf numFmtId="0" fontId="29" fillId="24" borderId="24" xfId="0" applyFont="1" applyFill="1" applyBorder="1" applyAlignment="1">
      <alignment horizontal="center" vertical="center" wrapText="1"/>
    </xf>
    <xf numFmtId="0" fontId="25" fillId="0" borderId="55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58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6" fillId="24" borderId="58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6" fillId="25" borderId="32" xfId="0" applyFont="1" applyFill="1" applyBorder="1" applyAlignment="1">
      <alignment horizontal="center" vertical="center"/>
    </xf>
    <xf numFmtId="0" fontId="6" fillId="25" borderId="22" xfId="0" applyFont="1" applyFill="1" applyBorder="1" applyAlignment="1">
      <alignment horizontal="center" vertical="center"/>
    </xf>
    <xf numFmtId="0" fontId="6" fillId="25" borderId="24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6" fillId="24" borderId="51" xfId="0" quotePrefix="1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70" xfId="0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1" fontId="6" fillId="25" borderId="55" xfId="0" quotePrefix="1" applyNumberFormat="1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4" borderId="55" xfId="0" quotePrefix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55" xfId="0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68" xfId="0" quotePrefix="1" applyFont="1" applyFill="1" applyBorder="1" applyAlignment="1">
      <alignment horizontal="center" vertical="center"/>
    </xf>
    <xf numFmtId="0" fontId="6" fillId="24" borderId="75" xfId="0" quotePrefix="1" applyFont="1" applyFill="1" applyBorder="1" applyAlignment="1">
      <alignment horizontal="center" vertical="center"/>
    </xf>
    <xf numFmtId="0" fontId="6" fillId="24" borderId="21" xfId="0" quotePrefix="1" applyFont="1" applyFill="1" applyBorder="1" applyAlignment="1">
      <alignment horizontal="center" vertical="center"/>
    </xf>
    <xf numFmtId="0" fontId="6" fillId="24" borderId="71" xfId="0" quotePrefix="1" applyFont="1" applyFill="1" applyBorder="1" applyAlignment="1">
      <alignment horizontal="center" vertical="center"/>
    </xf>
    <xf numFmtId="0" fontId="6" fillId="24" borderId="60" xfId="0" applyFont="1" applyFill="1" applyBorder="1" applyAlignment="1">
      <alignment horizontal="center" vertical="center"/>
    </xf>
    <xf numFmtId="0" fontId="6" fillId="24" borderId="76" xfId="0" applyFont="1" applyFill="1" applyBorder="1" applyAlignment="1">
      <alignment horizontal="center" vertical="center"/>
    </xf>
    <xf numFmtId="0" fontId="28" fillId="25" borderId="49" xfId="0" quotePrefix="1" applyNumberFormat="1" applyFont="1" applyFill="1" applyBorder="1" applyAlignment="1">
      <alignment horizontal="center" vertical="center"/>
    </xf>
    <xf numFmtId="0" fontId="28" fillId="25" borderId="23" xfId="0" quotePrefix="1" applyNumberFormat="1" applyFont="1" applyFill="1" applyBorder="1" applyAlignment="1">
      <alignment horizontal="center" vertical="center"/>
    </xf>
    <xf numFmtId="1" fontId="28" fillId="25" borderId="49" xfId="0" quotePrefix="1" applyNumberFormat="1" applyFont="1" applyFill="1" applyBorder="1" applyAlignment="1">
      <alignment horizontal="center" vertical="center"/>
    </xf>
    <xf numFmtId="1" fontId="28" fillId="25" borderId="23" xfId="0" quotePrefix="1" applyNumberFormat="1" applyFont="1" applyFill="1" applyBorder="1" applyAlignment="1">
      <alignment horizontal="center" vertical="center"/>
    </xf>
    <xf numFmtId="0" fontId="6" fillId="24" borderId="49" xfId="0" applyFont="1" applyFill="1" applyBorder="1" applyAlignment="1">
      <alignment horizontal="center" vertical="center"/>
    </xf>
    <xf numFmtId="0" fontId="6" fillId="24" borderId="54" xfId="0" applyFont="1" applyFill="1" applyBorder="1" applyAlignment="1">
      <alignment horizontal="center" vertical="center"/>
    </xf>
    <xf numFmtId="0" fontId="6" fillId="24" borderId="73" xfId="0" applyFont="1" applyFill="1" applyBorder="1" applyAlignment="1">
      <alignment horizontal="center" vertical="center"/>
    </xf>
    <xf numFmtId="0" fontId="6" fillId="25" borderId="49" xfId="0" quotePrefix="1" applyNumberFormat="1" applyFont="1" applyFill="1" applyBorder="1" applyAlignment="1">
      <alignment horizontal="center" vertical="center"/>
    </xf>
    <xf numFmtId="0" fontId="6" fillId="25" borderId="23" xfId="0" quotePrefix="1" applyNumberFormat="1" applyFont="1" applyFill="1" applyBorder="1" applyAlignment="1">
      <alignment horizontal="center" vertical="center"/>
    </xf>
    <xf numFmtId="0" fontId="6" fillId="24" borderId="74" xfId="0" quotePrefix="1" applyFont="1" applyFill="1" applyBorder="1" applyAlignment="1">
      <alignment horizontal="center" vertical="center"/>
    </xf>
    <xf numFmtId="0" fontId="6" fillId="24" borderId="72" xfId="0" quotePrefix="1" applyFont="1" applyFill="1" applyBorder="1" applyAlignment="1">
      <alignment horizontal="center" vertical="center"/>
    </xf>
    <xf numFmtId="0" fontId="6" fillId="24" borderId="74" xfId="0" applyFont="1" applyFill="1" applyBorder="1" applyAlignment="1">
      <alignment horizontal="center" vertical="center"/>
    </xf>
    <xf numFmtId="0" fontId="6" fillId="24" borderId="72" xfId="0" applyFont="1" applyFill="1" applyBorder="1" applyAlignment="1">
      <alignment horizontal="center" vertical="center"/>
    </xf>
    <xf numFmtId="0" fontId="6" fillId="24" borderId="58" xfId="0" quotePrefix="1" applyFont="1" applyFill="1" applyBorder="1" applyAlignment="1">
      <alignment horizontal="center" vertical="center"/>
    </xf>
    <xf numFmtId="0" fontId="6" fillId="24" borderId="23" xfId="0" quotePrefix="1" applyFont="1" applyFill="1" applyBorder="1" applyAlignment="1">
      <alignment horizontal="center" vertical="center"/>
    </xf>
    <xf numFmtId="0" fontId="5" fillId="24" borderId="39" xfId="0" applyFont="1" applyFill="1" applyBorder="1" applyAlignment="1">
      <alignment horizontal="center"/>
    </xf>
    <xf numFmtId="0" fontId="5" fillId="24" borderId="50" xfId="0" applyFont="1" applyFill="1" applyBorder="1" applyAlignment="1">
      <alignment horizontal="center"/>
    </xf>
    <xf numFmtId="0" fontId="5" fillId="24" borderId="45" xfId="0" applyFont="1" applyFill="1" applyBorder="1" applyAlignment="1">
      <alignment horizontal="center"/>
    </xf>
    <xf numFmtId="0" fontId="5" fillId="24" borderId="46" xfId="0" applyFont="1" applyFill="1" applyBorder="1" applyAlignment="1">
      <alignment horizontal="center"/>
    </xf>
    <xf numFmtId="0" fontId="6" fillId="26" borderId="39" xfId="0" quotePrefix="1" applyFont="1" applyFill="1" applyBorder="1" applyAlignment="1">
      <alignment horizontal="center" vertical="center"/>
    </xf>
    <xf numFmtId="0" fontId="6" fillId="26" borderId="45" xfId="0" quotePrefix="1" applyFont="1" applyFill="1" applyBorder="1" applyAlignment="1">
      <alignment horizontal="center" vertical="center"/>
    </xf>
    <xf numFmtId="0" fontId="6" fillId="26" borderId="46" xfId="0" quotePrefix="1" applyFont="1" applyFill="1" applyBorder="1" applyAlignment="1">
      <alignment horizontal="center" vertical="center"/>
    </xf>
    <xf numFmtId="0" fontId="6" fillId="26" borderId="39" xfId="0" applyFont="1" applyFill="1" applyBorder="1" applyAlignment="1">
      <alignment horizontal="center" vertical="center"/>
    </xf>
    <xf numFmtId="0" fontId="6" fillId="26" borderId="45" xfId="0" applyFont="1" applyFill="1" applyBorder="1" applyAlignment="1">
      <alignment horizontal="center" vertical="center"/>
    </xf>
    <xf numFmtId="0" fontId="6" fillId="26" borderId="46" xfId="0" applyFont="1" applyFill="1" applyBorder="1" applyAlignment="1">
      <alignment horizontal="center" vertical="center"/>
    </xf>
    <xf numFmtId="0" fontId="6" fillId="24" borderId="69" xfId="0" applyFont="1" applyFill="1" applyBorder="1" applyAlignment="1">
      <alignment horizontal="center" vertical="center"/>
    </xf>
    <xf numFmtId="0" fontId="6" fillId="24" borderId="30" xfId="0" applyFont="1" applyFill="1" applyBorder="1" applyAlignment="1">
      <alignment horizontal="center" vertical="center"/>
    </xf>
    <xf numFmtId="0" fontId="6" fillId="25" borderId="38" xfId="0" quotePrefix="1" applyFont="1" applyFill="1" applyBorder="1" applyAlignment="1">
      <alignment horizontal="center" vertical="center"/>
    </xf>
    <xf numFmtId="0" fontId="6" fillId="25" borderId="62" xfId="0" quotePrefix="1" applyFont="1" applyFill="1" applyBorder="1" applyAlignment="1">
      <alignment horizontal="center" vertical="center"/>
    </xf>
    <xf numFmtId="0" fontId="6" fillId="25" borderId="66" xfId="0" quotePrefix="1" applyFont="1" applyFill="1" applyBorder="1" applyAlignment="1">
      <alignment horizontal="center" vertical="center"/>
    </xf>
    <xf numFmtId="0" fontId="6" fillId="24" borderId="49" xfId="0" quotePrefix="1" applyFont="1" applyFill="1" applyBorder="1" applyAlignment="1">
      <alignment horizontal="center" vertical="center"/>
    </xf>
    <xf numFmtId="0" fontId="6" fillId="24" borderId="53" xfId="0" applyFont="1" applyFill="1" applyBorder="1" applyAlignment="1">
      <alignment horizontal="center" vertical="center"/>
    </xf>
    <xf numFmtId="0" fontId="6" fillId="24" borderId="24" xfId="0" applyFont="1" applyFill="1" applyBorder="1" applyAlignment="1">
      <alignment horizontal="center" vertical="center"/>
    </xf>
    <xf numFmtId="0" fontId="6" fillId="24" borderId="68" xfId="0" applyFont="1" applyFill="1" applyBorder="1" applyAlignment="1">
      <alignment horizontal="center" vertical="center"/>
    </xf>
    <xf numFmtId="0" fontId="6" fillId="24" borderId="75" xfId="0" applyFont="1" applyFill="1" applyBorder="1" applyAlignment="1">
      <alignment horizontal="center" vertical="center"/>
    </xf>
    <xf numFmtId="0" fontId="6" fillId="24" borderId="21" xfId="0" applyFont="1" applyFill="1" applyBorder="1" applyAlignment="1">
      <alignment horizontal="center" vertical="center"/>
    </xf>
    <xf numFmtId="0" fontId="6" fillId="24" borderId="71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5" borderId="32" xfId="0" applyFont="1" applyFill="1" applyBorder="1" applyAlignment="1">
      <alignment horizontal="left"/>
    </xf>
    <xf numFmtId="0" fontId="6" fillId="25" borderId="22" xfId="0" applyFont="1" applyFill="1" applyBorder="1" applyAlignment="1">
      <alignment horizontal="left"/>
    </xf>
    <xf numFmtId="0" fontId="5" fillId="24" borderId="22" xfId="0" applyFont="1" applyFill="1" applyBorder="1" applyAlignment="1">
      <alignment horizontal="center"/>
    </xf>
    <xf numFmtId="0" fontId="5" fillId="24" borderId="24" xfId="0" applyFont="1" applyFill="1" applyBorder="1" applyAlignment="1">
      <alignment horizontal="center"/>
    </xf>
    <xf numFmtId="1" fontId="6" fillId="25" borderId="49" xfId="0" quotePrefix="1" applyNumberFormat="1" applyFont="1" applyFill="1" applyBorder="1" applyAlignment="1">
      <alignment horizontal="center" vertical="center"/>
    </xf>
    <xf numFmtId="1" fontId="6" fillId="25" borderId="23" xfId="0" quotePrefix="1" applyNumberFormat="1" applyFont="1" applyFill="1" applyBorder="1" applyAlignment="1">
      <alignment horizontal="center" vertical="center"/>
    </xf>
    <xf numFmtId="0" fontId="6" fillId="25" borderId="49" xfId="0" quotePrefix="1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4" borderId="43" xfId="0" applyFont="1" applyFill="1" applyBorder="1" applyAlignment="1">
      <alignment horizontal="center" vertical="center"/>
    </xf>
    <xf numFmtId="0" fontId="6" fillId="24" borderId="33" xfId="0" applyFont="1" applyFill="1" applyBorder="1" applyAlignment="1">
      <alignment horizontal="center" vertical="center"/>
    </xf>
    <xf numFmtId="0" fontId="6" fillId="24" borderId="44" xfId="0" applyFont="1" applyFill="1" applyBorder="1" applyAlignment="1">
      <alignment horizontal="center" vertical="center"/>
    </xf>
    <xf numFmtId="0" fontId="6" fillId="24" borderId="51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left" wrapText="1"/>
    </xf>
    <xf numFmtId="0" fontId="32" fillId="24" borderId="0" xfId="0" applyFont="1" applyFill="1" applyAlignment="1">
      <alignment horizontal="left" vertical="top" wrapText="1"/>
    </xf>
    <xf numFmtId="0" fontId="32" fillId="24" borderId="22" xfId="0" applyFont="1" applyFill="1" applyBorder="1" applyAlignment="1">
      <alignment horizontal="left" vertical="top" wrapText="1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5" borderId="66" xfId="0" applyFont="1" applyFill="1" applyBorder="1" applyAlignment="1">
      <alignment horizontal="center" vertical="center"/>
    </xf>
    <xf numFmtId="0" fontId="28" fillId="25" borderId="49" xfId="0" quotePrefix="1" applyFont="1" applyFill="1" applyBorder="1" applyAlignment="1">
      <alignment horizontal="center" vertical="center"/>
    </xf>
    <xf numFmtId="0" fontId="28" fillId="25" borderId="23" xfId="0" quotePrefix="1" applyFont="1" applyFill="1" applyBorder="1" applyAlignment="1">
      <alignment horizontal="center" vertical="center"/>
    </xf>
    <xf numFmtId="1" fontId="28" fillId="25" borderId="55" xfId="0" quotePrefix="1" applyNumberFormat="1" applyFont="1" applyFill="1" applyBorder="1" applyAlignment="1">
      <alignment horizontal="center" vertical="center"/>
    </xf>
    <xf numFmtId="1" fontId="28" fillId="25" borderId="27" xfId="0" quotePrefix="1" applyNumberFormat="1" applyFont="1" applyFill="1" applyBorder="1" applyAlignment="1">
      <alignment horizontal="center" vertical="center"/>
    </xf>
    <xf numFmtId="0" fontId="6" fillId="24" borderId="69" xfId="0" quotePrefix="1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28" fillId="25" borderId="55" xfId="0" quotePrefix="1" applyNumberFormat="1" applyFont="1" applyFill="1" applyBorder="1" applyAlignment="1">
      <alignment horizontal="center" vertical="center"/>
    </xf>
    <xf numFmtId="0" fontId="28" fillId="25" borderId="27" xfId="0" quotePrefix="1" applyNumberFormat="1" applyFont="1" applyFill="1" applyBorder="1" applyAlignment="1">
      <alignment horizontal="center" vertical="center"/>
    </xf>
  </cellXfs>
  <cellStyles count="4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 2" xfId="2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_552100_АиАХ_дн" xfId="38"/>
    <cellStyle name="Обычный_ИВТ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165100</xdr:colOff>
      <xdr:row>18</xdr:row>
      <xdr:rowOff>183696</xdr:rowOff>
    </xdr:from>
    <xdr:to>
      <xdr:col>59</xdr:col>
      <xdr:colOff>217244</xdr:colOff>
      <xdr:row>21</xdr:row>
      <xdr:rowOff>0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8921296" y="3517446"/>
          <a:ext cx="2174859" cy="564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Окуу планынын иштөөсүнүн минималдуу мөөнөтү - 2,5 жыл</a:t>
          </a:r>
          <a:r>
            <a:rPr lang="ru-RU" sz="800" b="0" i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/ Минимальный срок действия учебного плана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-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2,5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года / 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minimum of the curriculum is </a:t>
          </a:r>
          <a:r>
            <a:rPr lang="ru-RU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2,5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years</a:t>
          </a:r>
          <a:endParaRPr lang="ru-RU" sz="1000" b="0" i="1" strike="noStrike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2</xdr:row>
      <xdr:rowOff>444500</xdr:rowOff>
    </xdr:from>
    <xdr:to>
      <xdr:col>14</xdr:col>
      <xdr:colOff>47807</xdr:colOff>
      <xdr:row>18</xdr:row>
      <xdr:rowOff>176890</xdr:rowOff>
    </xdr:to>
    <xdr:sp macro="" textlink="">
      <xdr:nvSpPr>
        <xdr:cNvPr id="5" name="TextBox 4"/>
        <xdr:cNvSpPr txBox="1"/>
      </xdr:nvSpPr>
      <xdr:spPr>
        <a:xfrm>
          <a:off x="0" y="1314450"/>
          <a:ext cx="2479857" cy="1973940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Академиялык иштери боюнча проректор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/  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Проректор по академической работе / 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Vice-Rector for Academic Affairs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____________Сырымбекова Э.И.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"___"________2024  ж./г./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oneCellAnchor>
    <xdr:from>
      <xdr:col>49</xdr:col>
      <xdr:colOff>82550</xdr:colOff>
      <xdr:row>3</xdr:row>
      <xdr:rowOff>133350</xdr:rowOff>
    </xdr:from>
    <xdr:ext cx="2657475" cy="619125"/>
    <xdr:sp macro="" textlink="">
      <xdr:nvSpPr>
        <xdr:cNvPr id="6" name="Shape 3"/>
        <xdr:cNvSpPr txBox="1"/>
      </xdr:nvSpPr>
      <xdr:spPr>
        <a:xfrm>
          <a:off x="8820150" y="1479550"/>
          <a:ext cx="2657475" cy="6191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900" b="0" i="0">
              <a:latin typeface="Times New Roman"/>
              <a:ea typeface="Times New Roman"/>
              <a:cs typeface="Times New Roman"/>
              <a:sym typeface="Times New Roman"/>
            </a:rPr>
            <a:t>2024-25-окуу жылынан баштап топтоо үчүн </a:t>
          </a:r>
          <a:endParaRPr sz="1400"/>
        </a:p>
        <a:p>
          <a:pPr marL="0" marR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SzPts val="900"/>
            <a:buFont typeface="Times New Roman"/>
            <a:buNone/>
          </a:pPr>
          <a:r>
            <a:rPr lang="en-US" sz="900" b="0" i="0">
              <a:latin typeface="Times New Roman"/>
              <a:ea typeface="Times New Roman"/>
              <a:cs typeface="Times New Roman"/>
              <a:sym typeface="Times New Roman"/>
            </a:rPr>
            <a:t>/ Для наборов с 2024-25 уч.года</a:t>
          </a:r>
          <a:endParaRPr sz="900" b="0" i="0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900" b="0" i="0">
              <a:latin typeface="Times New Roman"/>
              <a:ea typeface="Times New Roman"/>
              <a:cs typeface="Times New Roman"/>
              <a:sym typeface="Times New Roman"/>
            </a:rPr>
            <a:t>/ For sets from 2024-25 academic year</a:t>
          </a:r>
          <a:endParaRPr sz="1000" b="0" i="0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3" name="Line 2266"/>
        <xdr:cNvSpPr>
          <a:spLocks noChangeShapeType="1"/>
        </xdr:cNvSpPr>
      </xdr:nvSpPr>
      <xdr:spPr bwMode="auto">
        <a:xfrm>
          <a:off x="1046797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5" name="Line 4062"/>
        <xdr:cNvSpPr>
          <a:spLocks noChangeShapeType="1"/>
        </xdr:cNvSpPr>
      </xdr:nvSpPr>
      <xdr:spPr bwMode="auto">
        <a:xfrm>
          <a:off x="10467975" y="3552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6" name="TextBox 5"/>
        <xdr:cNvSpPr txBox="1"/>
      </xdr:nvSpPr>
      <xdr:spPr>
        <a:xfrm>
          <a:off x="484909" y="34636"/>
          <a:ext cx="5823857" cy="1150559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/>
        <xdr:cNvSpPr>
          <a:spLocks noChangeShapeType="1"/>
        </xdr:cNvSpPr>
      </xdr:nvSpPr>
      <xdr:spPr bwMode="auto">
        <a:xfrm>
          <a:off x="1249680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/>
        <xdr:cNvSpPr>
          <a:spLocks noChangeShapeType="1"/>
        </xdr:cNvSpPr>
      </xdr:nvSpPr>
      <xdr:spPr bwMode="auto">
        <a:xfrm>
          <a:off x="1249680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/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/>
        <xdr:cNvSpPr>
          <a:spLocks noChangeShapeType="1"/>
        </xdr:cNvSpPr>
      </xdr:nvSpPr>
      <xdr:spPr bwMode="auto">
        <a:xfrm>
          <a:off x="1249680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/>
        <xdr:cNvSpPr>
          <a:spLocks noChangeShapeType="1"/>
        </xdr:cNvSpPr>
      </xdr:nvSpPr>
      <xdr:spPr bwMode="auto">
        <a:xfrm>
          <a:off x="1249680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/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/>
        <xdr:cNvSpPr>
          <a:spLocks noChangeShapeType="1"/>
        </xdr:cNvSpPr>
      </xdr:nvSpPr>
      <xdr:spPr bwMode="auto">
        <a:xfrm>
          <a:off x="1249680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/>
        <xdr:cNvSpPr>
          <a:spLocks noChangeShapeType="1"/>
        </xdr:cNvSpPr>
      </xdr:nvSpPr>
      <xdr:spPr bwMode="auto">
        <a:xfrm>
          <a:off x="1249680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/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/>
        <xdr:cNvSpPr>
          <a:spLocks noChangeShapeType="1"/>
        </xdr:cNvSpPr>
      </xdr:nvSpPr>
      <xdr:spPr bwMode="auto">
        <a:xfrm>
          <a:off x="1249680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/>
        <xdr:cNvSpPr>
          <a:spLocks noChangeShapeType="1"/>
        </xdr:cNvSpPr>
      </xdr:nvSpPr>
      <xdr:spPr bwMode="auto">
        <a:xfrm>
          <a:off x="1249680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/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/>
        <xdr:cNvSpPr>
          <a:spLocks noChangeShapeType="1"/>
        </xdr:cNvSpPr>
      </xdr:nvSpPr>
      <xdr:spPr bwMode="auto">
        <a:xfrm>
          <a:off x="1249680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/>
        <xdr:cNvSpPr>
          <a:spLocks noChangeShapeType="1"/>
        </xdr:cNvSpPr>
      </xdr:nvSpPr>
      <xdr:spPr bwMode="auto">
        <a:xfrm>
          <a:off x="1249680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/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7"/>
  <sheetViews>
    <sheetView tabSelected="1" view="pageBreakPreview" zoomScale="130" zoomScaleNormal="100" zoomScaleSheetLayoutView="130" workbookViewId="0">
      <selection activeCell="Z16" sqref="Z16:BJ18"/>
    </sheetView>
  </sheetViews>
  <sheetFormatPr defaultRowHeight="12.75" x14ac:dyDescent="0.2"/>
  <cols>
    <col min="1" max="1" width="3" style="236" customWidth="1"/>
    <col min="2" max="14" width="2.5703125" style="236" customWidth="1"/>
    <col min="15" max="15" width="3.28515625" style="236" customWidth="1"/>
    <col min="16" max="21" width="2.5703125" style="236" customWidth="1"/>
    <col min="22" max="22" width="3" style="236" customWidth="1"/>
    <col min="23" max="23" width="2.7109375" style="236" customWidth="1"/>
    <col min="24" max="24" width="2.5703125" style="236" customWidth="1"/>
    <col min="25" max="25" width="3.140625" style="236" customWidth="1"/>
    <col min="26" max="31" width="2.5703125" style="236" customWidth="1"/>
    <col min="32" max="32" width="3" style="236" customWidth="1"/>
    <col min="33" max="33" width="2.5703125" style="236" customWidth="1"/>
    <col min="34" max="35" width="3.140625" style="236" customWidth="1"/>
    <col min="36" max="38" width="2.5703125" style="236" customWidth="1"/>
    <col min="39" max="39" width="2.42578125" style="236" customWidth="1"/>
    <col min="40" max="42" width="2.5703125" style="236" customWidth="1"/>
    <col min="43" max="43" width="3.28515625" style="236" customWidth="1"/>
    <col min="44" max="44" width="2.85546875" style="236" customWidth="1"/>
    <col min="45" max="45" width="2.7109375" style="236" customWidth="1"/>
    <col min="46" max="49" width="2.5703125" style="236" customWidth="1"/>
    <col min="50" max="50" width="2.85546875" style="236" customWidth="1"/>
    <col min="51" max="53" width="2.5703125" style="236" customWidth="1"/>
    <col min="54" max="54" width="4" style="236" customWidth="1"/>
    <col min="55" max="55" width="5.140625" style="236" customWidth="1"/>
    <col min="56" max="56" width="3.7109375" style="236" customWidth="1"/>
    <col min="57" max="57" width="3.140625" style="236" customWidth="1"/>
    <col min="58" max="58" width="4.42578125" style="236" customWidth="1"/>
    <col min="59" max="59" width="4.140625" style="236" customWidth="1"/>
    <col min="60" max="60" width="3.7109375" style="236" customWidth="1"/>
    <col min="61" max="16384" width="9.140625" style="236"/>
  </cols>
  <sheetData>
    <row r="1" spans="1:62" s="166" customFormat="1" ht="33" customHeight="1" x14ac:dyDescent="0.2">
      <c r="A1" s="444" t="s">
        <v>48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444"/>
      <c r="AL1" s="444"/>
      <c r="AM1" s="444"/>
      <c r="AN1" s="444"/>
      <c r="AO1" s="444"/>
      <c r="AP1" s="444"/>
      <c r="AQ1" s="444"/>
      <c r="AR1" s="444"/>
      <c r="AS1" s="444"/>
      <c r="AT1" s="444"/>
      <c r="AU1" s="444"/>
      <c r="AV1" s="444"/>
      <c r="AW1" s="444"/>
      <c r="AX1" s="444"/>
      <c r="AY1" s="444"/>
      <c r="AZ1" s="444"/>
      <c r="BA1" s="444"/>
      <c r="BB1" s="444"/>
      <c r="BC1" s="444"/>
      <c r="BD1" s="444"/>
      <c r="BE1" s="444"/>
      <c r="BF1" s="444"/>
      <c r="BG1" s="444"/>
      <c r="BH1" s="444"/>
      <c r="BI1" s="224"/>
    </row>
    <row r="2" spans="1:62" s="166" customFormat="1" ht="35.25" customHeight="1" x14ac:dyDescent="0.25">
      <c r="A2" s="448" t="s">
        <v>49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K2" s="448"/>
      <c r="AL2" s="448"/>
      <c r="AM2" s="448"/>
      <c r="AN2" s="448"/>
      <c r="AO2" s="448"/>
      <c r="AP2" s="448"/>
      <c r="AQ2" s="448"/>
      <c r="AR2" s="448"/>
      <c r="AS2" s="448"/>
      <c r="AT2" s="448"/>
      <c r="AU2" s="448"/>
      <c r="AV2" s="448"/>
      <c r="AW2" s="448"/>
      <c r="AX2" s="448"/>
      <c r="AY2" s="448"/>
      <c r="AZ2" s="448"/>
      <c r="BA2" s="448"/>
      <c r="BB2" s="448"/>
      <c r="BC2" s="448"/>
      <c r="BD2" s="448"/>
      <c r="BE2" s="448"/>
      <c r="BF2" s="448"/>
      <c r="BG2" s="448"/>
      <c r="BH2" s="448"/>
      <c r="BI2" s="225"/>
    </row>
    <row r="3" spans="1:62" s="166" customFormat="1" ht="37.5" customHeight="1" x14ac:dyDescent="0.2">
      <c r="A3" s="449" t="s">
        <v>50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  <c r="BE3" s="449"/>
      <c r="BF3" s="449"/>
      <c r="BG3" s="449"/>
      <c r="BH3" s="449"/>
    </row>
    <row r="4" spans="1:62" s="166" customFormat="1" ht="25.5" customHeight="1" x14ac:dyDescent="0.2">
      <c r="A4" s="447" t="s">
        <v>126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7"/>
      <c r="AH4" s="447"/>
      <c r="AI4" s="447"/>
      <c r="AJ4" s="447"/>
      <c r="AK4" s="447"/>
      <c r="AL4" s="447"/>
      <c r="AM4" s="447"/>
      <c r="AN4" s="447"/>
      <c r="AO4" s="447"/>
      <c r="AP4" s="447"/>
      <c r="AQ4" s="447"/>
      <c r="AR4" s="447"/>
      <c r="AS4" s="447"/>
      <c r="AT4" s="447"/>
      <c r="AU4" s="447"/>
      <c r="AV4" s="447"/>
      <c r="AW4" s="447"/>
      <c r="AX4" s="447"/>
      <c r="AY4" s="447"/>
      <c r="AZ4" s="447"/>
      <c r="BA4" s="447"/>
      <c r="BB4" s="447"/>
      <c r="BC4" s="447"/>
      <c r="BD4" s="447"/>
      <c r="BE4" s="447"/>
      <c r="BF4" s="447"/>
      <c r="BG4" s="447"/>
      <c r="BH4" s="447"/>
      <c r="BI4" s="177"/>
    </row>
    <row r="5" spans="1:62" s="166" customFormat="1" ht="14.25" customHeight="1" x14ac:dyDescent="0.2">
      <c r="A5" s="226"/>
      <c r="B5" s="226"/>
      <c r="C5" s="227"/>
      <c r="D5" s="226"/>
      <c r="E5" s="226"/>
      <c r="F5" s="226"/>
      <c r="G5" s="228"/>
      <c r="H5" s="229"/>
      <c r="I5" s="229"/>
      <c r="J5" s="229"/>
      <c r="K5" s="229"/>
      <c r="L5" s="229"/>
      <c r="M5" s="230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29"/>
      <c r="AS5" s="177"/>
      <c r="AT5" s="177"/>
      <c r="AU5" s="177"/>
      <c r="AV5" s="232"/>
      <c r="AW5" s="232"/>
      <c r="AX5" s="232"/>
      <c r="AY5" s="226"/>
      <c r="AZ5" s="226"/>
      <c r="BA5" s="226"/>
      <c r="BB5" s="233"/>
      <c r="BC5" s="233"/>
      <c r="BD5" s="233"/>
      <c r="BE5" s="233"/>
      <c r="BF5" s="233"/>
      <c r="BG5" s="233"/>
      <c r="BH5" s="233"/>
      <c r="BI5" s="177"/>
    </row>
    <row r="6" spans="1:62" s="166" customFormat="1" ht="16.5" customHeight="1" x14ac:dyDescent="0.2">
      <c r="A6" s="446"/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6"/>
      <c r="Y6" s="446"/>
      <c r="Z6" s="455" t="s">
        <v>195</v>
      </c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5"/>
      <c r="AO6" s="455"/>
      <c r="AP6" s="455"/>
      <c r="AQ6" s="455"/>
      <c r="AR6" s="455"/>
      <c r="AS6" s="455"/>
      <c r="AT6" s="455"/>
      <c r="AU6" s="455"/>
      <c r="AV6" s="455"/>
      <c r="AW6" s="455"/>
      <c r="AX6" s="455"/>
      <c r="AY6" s="455"/>
      <c r="BJ6" s="177"/>
    </row>
    <row r="7" spans="1:62" s="166" customFormat="1" ht="16.5" customHeight="1" x14ac:dyDescent="0.2">
      <c r="A7" s="234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49" t="s">
        <v>136</v>
      </c>
      <c r="Z7" s="456"/>
      <c r="AA7" s="456"/>
      <c r="AB7" s="456"/>
      <c r="AC7" s="456"/>
      <c r="AD7" s="456"/>
      <c r="AE7" s="456"/>
      <c r="AF7" s="456"/>
      <c r="AG7" s="456"/>
      <c r="AH7" s="456"/>
      <c r="AI7" s="456"/>
      <c r="AJ7" s="456"/>
      <c r="AK7" s="456"/>
      <c r="AL7" s="456"/>
      <c r="AM7" s="456"/>
      <c r="AN7" s="456"/>
      <c r="AO7" s="456"/>
      <c r="AP7" s="456"/>
      <c r="AQ7" s="456"/>
      <c r="AR7" s="456"/>
      <c r="AS7" s="456"/>
      <c r="AT7" s="456"/>
      <c r="AU7" s="456"/>
      <c r="AV7" s="456"/>
      <c r="AW7" s="456"/>
      <c r="AX7" s="456"/>
      <c r="AY7" s="456"/>
      <c r="BJ7" s="177"/>
    </row>
    <row r="8" spans="1:62" s="166" customFormat="1" ht="16.5" customHeight="1" x14ac:dyDescent="0.2">
      <c r="A8" s="163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234"/>
      <c r="N8" s="165"/>
      <c r="O8" s="164"/>
      <c r="P8" s="234"/>
      <c r="Q8" s="234"/>
      <c r="R8" s="234"/>
      <c r="S8" s="234"/>
      <c r="T8" s="234"/>
      <c r="U8" s="234"/>
      <c r="V8" s="234"/>
      <c r="W8" s="235"/>
      <c r="X8" s="234"/>
      <c r="Y8" s="234"/>
      <c r="Z8" s="457" t="s">
        <v>196</v>
      </c>
      <c r="AA8" s="457"/>
      <c r="AB8" s="457"/>
      <c r="AC8" s="457"/>
      <c r="AD8" s="457"/>
      <c r="AE8" s="457"/>
      <c r="AF8" s="457"/>
      <c r="AG8" s="457"/>
      <c r="AH8" s="457"/>
      <c r="AI8" s="457"/>
      <c r="AJ8" s="457"/>
      <c r="AK8" s="457"/>
      <c r="AL8" s="457"/>
      <c r="AM8" s="457"/>
      <c r="AN8" s="457"/>
      <c r="AO8" s="457"/>
      <c r="AP8" s="457"/>
      <c r="AQ8" s="457"/>
      <c r="AR8" s="457"/>
      <c r="AS8" s="457"/>
      <c r="AT8" s="457"/>
      <c r="AU8" s="457"/>
      <c r="AV8" s="457"/>
      <c r="AW8" s="457"/>
      <c r="AX8" s="457"/>
      <c r="AY8" s="457"/>
      <c r="AZ8" s="457"/>
      <c r="BA8" s="457"/>
      <c r="BB8" s="457"/>
      <c r="BC8" s="457"/>
      <c r="BD8" s="457"/>
      <c r="BE8" s="457"/>
      <c r="BF8" s="457"/>
      <c r="BG8" s="457"/>
      <c r="BH8" s="457"/>
      <c r="BJ8" s="177"/>
    </row>
    <row r="9" spans="1:62" s="166" customFormat="1" ht="16.5" customHeight="1" x14ac:dyDescent="0.2">
      <c r="A9" s="163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234"/>
      <c r="N9" s="165"/>
      <c r="O9" s="164"/>
      <c r="P9" s="234"/>
      <c r="Q9" s="234"/>
      <c r="R9" s="234"/>
      <c r="S9" s="234"/>
      <c r="T9" s="234"/>
      <c r="U9" s="234"/>
      <c r="V9" s="234"/>
      <c r="W9" s="235"/>
      <c r="X9" s="234"/>
      <c r="Y9" s="234"/>
      <c r="Z9" s="460" t="s">
        <v>197</v>
      </c>
      <c r="AA9" s="460"/>
      <c r="AB9" s="460"/>
      <c r="AC9" s="460"/>
      <c r="AD9" s="460"/>
      <c r="AE9" s="460"/>
      <c r="AF9" s="460"/>
      <c r="AG9" s="460"/>
      <c r="AH9" s="460"/>
      <c r="AI9" s="460"/>
      <c r="AJ9" s="460"/>
      <c r="AK9" s="460"/>
      <c r="AL9" s="460"/>
      <c r="AM9" s="460"/>
      <c r="AN9" s="460"/>
      <c r="AO9" s="460"/>
      <c r="AP9" s="460"/>
      <c r="AQ9" s="460"/>
      <c r="AR9" s="460"/>
      <c r="AS9" s="460"/>
      <c r="AT9" s="460"/>
      <c r="AU9" s="460"/>
      <c r="AV9" s="460"/>
      <c r="AW9" s="460"/>
      <c r="AX9" s="460"/>
      <c r="AY9" s="460"/>
      <c r="AZ9" s="460"/>
      <c r="BA9" s="460"/>
      <c r="BB9" s="460"/>
      <c r="BC9" s="460"/>
      <c r="BD9" s="460"/>
      <c r="BE9" s="460"/>
      <c r="BF9" s="460"/>
      <c r="BG9" s="460"/>
      <c r="BH9" s="460"/>
      <c r="BJ9" s="177"/>
    </row>
    <row r="10" spans="1:62" s="166" customFormat="1" ht="16.5" customHeight="1" x14ac:dyDescent="0.2">
      <c r="A10" s="163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402"/>
      <c r="N10" s="165"/>
      <c r="O10" s="164"/>
      <c r="P10" s="402"/>
      <c r="Q10" s="402"/>
      <c r="R10" s="402"/>
      <c r="S10" s="402"/>
      <c r="T10" s="402"/>
      <c r="U10" s="402"/>
      <c r="V10" s="402"/>
      <c r="W10" s="235"/>
      <c r="X10" s="402"/>
      <c r="Y10" s="402"/>
      <c r="Z10" s="460"/>
      <c r="AA10" s="460"/>
      <c r="AB10" s="460"/>
      <c r="AC10" s="460"/>
      <c r="AD10" s="460"/>
      <c r="AE10" s="460"/>
      <c r="AF10" s="460"/>
      <c r="AG10" s="460"/>
      <c r="AH10" s="460"/>
      <c r="AI10" s="460"/>
      <c r="AJ10" s="460"/>
      <c r="AK10" s="460"/>
      <c r="AL10" s="460"/>
      <c r="AM10" s="460"/>
      <c r="AN10" s="460"/>
      <c r="AO10" s="460"/>
      <c r="AP10" s="460"/>
      <c r="AQ10" s="460"/>
      <c r="AR10" s="460"/>
      <c r="AS10" s="460"/>
      <c r="AT10" s="460"/>
      <c r="AU10" s="460"/>
      <c r="AV10" s="460"/>
      <c r="AW10" s="460"/>
      <c r="AX10" s="460"/>
      <c r="AY10" s="460"/>
      <c r="AZ10" s="460"/>
      <c r="BA10" s="460"/>
      <c r="BB10" s="460"/>
      <c r="BC10" s="460"/>
      <c r="BD10" s="460"/>
      <c r="BE10" s="460"/>
      <c r="BF10" s="460"/>
      <c r="BG10" s="460"/>
      <c r="BH10" s="460"/>
      <c r="BJ10" s="177"/>
    </row>
    <row r="11" spans="1:62" s="166" customFormat="1" ht="16.5" customHeight="1" x14ac:dyDescent="0.2">
      <c r="A11" s="163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402"/>
      <c r="N11" s="165"/>
      <c r="O11" s="164"/>
      <c r="P11" s="402"/>
      <c r="Q11" s="402"/>
      <c r="R11" s="402"/>
      <c r="S11" s="402"/>
      <c r="T11" s="402"/>
      <c r="U11" s="402"/>
      <c r="V11" s="402"/>
      <c r="W11" s="235"/>
      <c r="X11" s="402"/>
      <c r="Y11" s="402"/>
      <c r="Z11" s="458" t="s">
        <v>198</v>
      </c>
      <c r="AA11" s="458"/>
      <c r="AB11" s="458"/>
      <c r="AC11" s="458"/>
      <c r="AD11" s="458"/>
      <c r="AE11" s="458"/>
      <c r="AF11" s="458"/>
      <c r="AG11" s="458"/>
      <c r="AH11" s="458"/>
      <c r="AI11" s="458"/>
      <c r="AJ11" s="458"/>
      <c r="AK11" s="458"/>
      <c r="AL11" s="458"/>
      <c r="AM11" s="458"/>
      <c r="AN11" s="458"/>
      <c r="AO11" s="458"/>
      <c r="AP11" s="458"/>
      <c r="AQ11" s="458"/>
      <c r="AR11" s="458"/>
      <c r="AS11" s="458"/>
      <c r="AT11" s="458"/>
      <c r="AU11" s="458"/>
      <c r="AV11" s="458"/>
      <c r="AW11" s="458"/>
      <c r="AX11" s="458"/>
      <c r="AY11" s="458"/>
      <c r="AZ11" s="458"/>
      <c r="BA11" s="458"/>
      <c r="BB11" s="458"/>
      <c r="BC11" s="458"/>
      <c r="BD11" s="458"/>
      <c r="BE11" s="458"/>
      <c r="BF11" s="458"/>
      <c r="BG11" s="458"/>
      <c r="BH11" s="458"/>
      <c r="BJ11" s="177"/>
    </row>
    <row r="12" spans="1:62" s="166" customFormat="1" ht="16.5" customHeight="1" x14ac:dyDescent="0.2">
      <c r="A12" s="163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402"/>
      <c r="N12" s="165"/>
      <c r="O12" s="164"/>
      <c r="P12" s="402"/>
      <c r="Q12" s="402"/>
      <c r="R12" s="402"/>
      <c r="S12" s="402"/>
      <c r="T12" s="402"/>
      <c r="U12" s="402"/>
      <c r="V12" s="402"/>
      <c r="W12" s="235"/>
      <c r="X12" s="402"/>
      <c r="Y12" s="402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/>
      <c r="AP12" s="458"/>
      <c r="AQ12" s="458"/>
      <c r="AR12" s="458"/>
      <c r="AS12" s="458"/>
      <c r="AT12" s="458"/>
      <c r="AU12" s="458"/>
      <c r="AV12" s="458"/>
      <c r="AW12" s="458"/>
      <c r="AX12" s="458"/>
      <c r="AY12" s="458"/>
      <c r="AZ12" s="458"/>
      <c r="BA12" s="458"/>
      <c r="BB12" s="458"/>
      <c r="BC12" s="458"/>
      <c r="BD12" s="458"/>
      <c r="BE12" s="458"/>
      <c r="BF12" s="458"/>
      <c r="BG12" s="458"/>
      <c r="BH12" s="458"/>
      <c r="BJ12" s="177"/>
    </row>
    <row r="13" spans="1:62" s="166" customFormat="1" ht="16.5" customHeight="1" x14ac:dyDescent="0.2">
      <c r="A13" s="163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402"/>
      <c r="N13" s="165"/>
      <c r="O13" s="164"/>
      <c r="P13" s="402"/>
      <c r="Q13" s="402"/>
      <c r="R13" s="402"/>
      <c r="S13" s="402"/>
      <c r="T13" s="402"/>
      <c r="U13" s="402"/>
      <c r="V13" s="402"/>
      <c r="W13" s="235"/>
      <c r="X13" s="402"/>
      <c r="Y13" s="402"/>
      <c r="Z13" s="458" t="s">
        <v>199</v>
      </c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8"/>
      <c r="BA13" s="458"/>
      <c r="BB13" s="458"/>
      <c r="BC13" s="458"/>
      <c r="BD13" s="458"/>
      <c r="BE13" s="458"/>
      <c r="BF13" s="458"/>
      <c r="BG13" s="458"/>
      <c r="BH13" s="458"/>
      <c r="BJ13" s="177"/>
    </row>
    <row r="14" spans="1:62" s="166" customFormat="1" ht="16.5" customHeight="1" x14ac:dyDescent="0.2">
      <c r="A14" s="163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402"/>
      <c r="N14" s="165"/>
      <c r="O14" s="164"/>
      <c r="P14" s="402"/>
      <c r="Q14" s="402"/>
      <c r="R14" s="402"/>
      <c r="S14" s="402"/>
      <c r="T14" s="402"/>
      <c r="U14" s="402"/>
      <c r="V14" s="402"/>
      <c r="W14" s="235"/>
      <c r="X14" s="402"/>
      <c r="Y14" s="402"/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458"/>
      <c r="AL14" s="458"/>
      <c r="AM14" s="458"/>
      <c r="AN14" s="458"/>
      <c r="AO14" s="458"/>
      <c r="AP14" s="458"/>
      <c r="AQ14" s="458"/>
      <c r="AR14" s="458"/>
      <c r="AS14" s="458"/>
      <c r="AT14" s="458"/>
      <c r="AU14" s="458"/>
      <c r="AV14" s="458"/>
      <c r="AW14" s="458"/>
      <c r="AX14" s="458"/>
      <c r="AY14" s="458"/>
      <c r="AZ14" s="458"/>
      <c r="BA14" s="458"/>
      <c r="BB14" s="458"/>
      <c r="BC14" s="458"/>
      <c r="BD14" s="458"/>
      <c r="BE14" s="458"/>
      <c r="BF14" s="458"/>
      <c r="BG14" s="458"/>
      <c r="BH14" s="458"/>
      <c r="BJ14" s="177"/>
    </row>
    <row r="15" spans="1:62" s="166" customFormat="1" ht="16.5" customHeight="1" x14ac:dyDescent="0.2">
      <c r="A15" s="163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402"/>
      <c r="N15" s="165"/>
      <c r="O15" s="164"/>
      <c r="P15" s="402"/>
      <c r="Q15" s="402"/>
      <c r="R15" s="402"/>
      <c r="S15" s="402"/>
      <c r="T15" s="402"/>
      <c r="U15" s="402"/>
      <c r="V15" s="402"/>
      <c r="W15" s="235"/>
      <c r="X15" s="402"/>
      <c r="Y15" s="402"/>
      <c r="Z15" s="458" t="s">
        <v>201</v>
      </c>
      <c r="AA15" s="458"/>
      <c r="AB15" s="458"/>
      <c r="AC15" s="458"/>
      <c r="AD15" s="458"/>
      <c r="AE15" s="458"/>
      <c r="AF15" s="458"/>
      <c r="AG15" s="458"/>
      <c r="AH15" s="458"/>
      <c r="AI15" s="458"/>
      <c r="AJ15" s="458"/>
      <c r="AK15" s="458"/>
      <c r="AL15" s="458"/>
      <c r="AM15" s="458"/>
      <c r="AN15" s="458"/>
      <c r="AO15" s="458"/>
      <c r="AP15" s="458"/>
      <c r="AQ15" s="458"/>
      <c r="AR15" s="458"/>
      <c r="AS15" s="458"/>
      <c r="AT15" s="458"/>
      <c r="AU15" s="458"/>
      <c r="AV15" s="458"/>
      <c r="AW15" s="458"/>
      <c r="AX15" s="458"/>
      <c r="AY15" s="458"/>
      <c r="AZ15" s="458"/>
      <c r="BA15" s="458"/>
      <c r="BB15" s="458"/>
      <c r="BC15" s="458"/>
      <c r="BD15" s="458"/>
      <c r="BE15" s="458"/>
      <c r="BF15" s="458"/>
      <c r="BG15" s="458"/>
      <c r="BH15" s="458"/>
      <c r="BJ15" s="177"/>
    </row>
    <row r="16" spans="1:62" s="166" customFormat="1" ht="16.5" customHeight="1" x14ac:dyDescent="0.2">
      <c r="A16" s="445" t="s">
        <v>125</v>
      </c>
      <c r="B16" s="445"/>
      <c r="C16" s="445"/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  <c r="U16" s="445"/>
      <c r="V16" s="445"/>
      <c r="W16" s="445"/>
      <c r="X16" s="445"/>
      <c r="Y16" s="445"/>
      <c r="Z16" s="459" t="s">
        <v>200</v>
      </c>
      <c r="AA16" s="459"/>
      <c r="AB16" s="459"/>
      <c r="AC16" s="459"/>
      <c r="AD16" s="459"/>
      <c r="AE16" s="459"/>
      <c r="AF16" s="459"/>
      <c r="AG16" s="459"/>
      <c r="AH16" s="459"/>
      <c r="AI16" s="459"/>
      <c r="AJ16" s="459"/>
      <c r="AK16" s="459"/>
      <c r="AL16" s="459"/>
      <c r="AM16" s="459"/>
      <c r="AN16" s="459"/>
      <c r="AO16" s="459"/>
      <c r="AP16" s="459"/>
      <c r="AQ16" s="459"/>
      <c r="AR16" s="459"/>
      <c r="AS16" s="459"/>
      <c r="AT16" s="459"/>
      <c r="AU16" s="459"/>
      <c r="AV16" s="459"/>
      <c r="AW16" s="459"/>
      <c r="AX16" s="459"/>
      <c r="AY16" s="459"/>
      <c r="AZ16" s="459"/>
      <c r="BA16" s="459"/>
      <c r="BB16" s="459"/>
      <c r="BC16" s="459"/>
      <c r="BD16" s="459"/>
      <c r="BE16" s="459"/>
      <c r="BF16" s="459"/>
      <c r="BG16" s="459"/>
      <c r="BH16" s="459"/>
      <c r="BI16" s="459"/>
      <c r="BJ16" s="459"/>
    </row>
    <row r="17" spans="1:62" s="166" customFormat="1" ht="16.5" customHeight="1" x14ac:dyDescent="0.2">
      <c r="A17" s="163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5"/>
      <c r="N17" s="165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459"/>
      <c r="AA17" s="459"/>
      <c r="AB17" s="459"/>
      <c r="AC17" s="459"/>
      <c r="AD17" s="459"/>
      <c r="AE17" s="459"/>
      <c r="AF17" s="459"/>
      <c r="AG17" s="459"/>
      <c r="AH17" s="459"/>
      <c r="AI17" s="459"/>
      <c r="AJ17" s="459"/>
      <c r="AK17" s="459"/>
      <c r="AL17" s="459"/>
      <c r="AM17" s="459"/>
      <c r="AN17" s="459"/>
      <c r="AO17" s="459"/>
      <c r="AP17" s="459"/>
      <c r="AQ17" s="459"/>
      <c r="AR17" s="459"/>
      <c r="AS17" s="459"/>
      <c r="AT17" s="459"/>
      <c r="AU17" s="459"/>
      <c r="AV17" s="459"/>
      <c r="AW17" s="459"/>
      <c r="AX17" s="459"/>
      <c r="AY17" s="459"/>
      <c r="AZ17" s="459"/>
      <c r="BA17" s="459"/>
      <c r="BB17" s="459"/>
      <c r="BC17" s="459"/>
      <c r="BD17" s="459"/>
      <c r="BE17" s="459"/>
      <c r="BF17" s="459"/>
      <c r="BG17" s="459"/>
      <c r="BH17" s="459"/>
      <c r="BI17" s="459"/>
      <c r="BJ17" s="459"/>
    </row>
    <row r="18" spans="1:62" s="166" customFormat="1" ht="16.5" customHeight="1" x14ac:dyDescent="0.2">
      <c r="A18" s="163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5"/>
      <c r="N18" s="165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459"/>
      <c r="AA18" s="459"/>
      <c r="AB18" s="459"/>
      <c r="AC18" s="459"/>
      <c r="AD18" s="459"/>
      <c r="AE18" s="459"/>
      <c r="AF18" s="459"/>
      <c r="AG18" s="459"/>
      <c r="AH18" s="459"/>
      <c r="AI18" s="459"/>
      <c r="AJ18" s="459"/>
      <c r="AK18" s="459"/>
      <c r="AL18" s="459"/>
      <c r="AM18" s="459"/>
      <c r="AN18" s="459"/>
      <c r="AO18" s="459"/>
      <c r="AP18" s="459"/>
      <c r="AQ18" s="459"/>
      <c r="AR18" s="459"/>
      <c r="AS18" s="459"/>
      <c r="AT18" s="459"/>
      <c r="AU18" s="459"/>
      <c r="AV18" s="459"/>
      <c r="AW18" s="459"/>
      <c r="AX18" s="459"/>
      <c r="AY18" s="459"/>
      <c r="AZ18" s="459"/>
      <c r="BA18" s="459"/>
      <c r="BB18" s="459"/>
      <c r="BC18" s="459"/>
      <c r="BD18" s="459"/>
      <c r="BE18" s="459"/>
      <c r="BF18" s="459"/>
      <c r="BG18" s="459"/>
      <c r="BH18" s="459"/>
      <c r="BI18" s="459"/>
      <c r="BJ18" s="459"/>
    </row>
    <row r="19" spans="1:62" s="166" customFormat="1" ht="18" customHeight="1" x14ac:dyDescent="0.25">
      <c r="A19" s="450" t="s">
        <v>105</v>
      </c>
      <c r="B19" s="446"/>
      <c r="C19" s="446"/>
      <c r="D19" s="446"/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167" t="s">
        <v>132</v>
      </c>
      <c r="AA19" s="168"/>
      <c r="AB19" s="168"/>
      <c r="AC19" s="161"/>
      <c r="AD19" s="161"/>
      <c r="AE19" s="160"/>
      <c r="AF19" s="160"/>
      <c r="AG19" s="160"/>
      <c r="AH19" s="160"/>
      <c r="AI19" s="160"/>
      <c r="AJ19" s="160"/>
      <c r="AK19" s="160"/>
      <c r="AL19" s="169"/>
      <c r="AM19" s="169"/>
      <c r="AN19" s="169"/>
      <c r="AO19" s="169"/>
      <c r="AP19" s="169"/>
      <c r="AQ19" s="169"/>
      <c r="AR19" s="169"/>
      <c r="AS19" s="169"/>
      <c r="AT19" s="169"/>
      <c r="AU19" s="170"/>
      <c r="AV19" s="170"/>
      <c r="AW19" s="168"/>
      <c r="AX19" s="168"/>
      <c r="AY19" s="168"/>
      <c r="BJ19" s="177"/>
    </row>
    <row r="20" spans="1:62" s="166" customFormat="1" ht="27.75" customHeight="1" x14ac:dyDescent="0.25">
      <c r="A20" s="450" t="s">
        <v>70</v>
      </c>
      <c r="B20" s="450"/>
      <c r="C20" s="450"/>
      <c r="D20" s="450"/>
      <c r="E20" s="450"/>
      <c r="F20" s="450"/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450"/>
      <c r="Y20" s="450"/>
      <c r="Z20" s="159" t="s">
        <v>148</v>
      </c>
      <c r="AA20" s="162"/>
      <c r="AB20" s="162"/>
      <c r="AC20" s="171"/>
      <c r="AD20" s="161"/>
      <c r="AE20" s="161"/>
      <c r="AF20" s="161"/>
      <c r="AG20" s="161"/>
      <c r="AH20" s="161"/>
      <c r="AI20" s="161"/>
      <c r="AJ20" s="161"/>
      <c r="AK20" s="161"/>
      <c r="AL20" s="172"/>
      <c r="AM20" s="172"/>
      <c r="AN20" s="172"/>
      <c r="AO20" s="172"/>
      <c r="AP20" s="172"/>
      <c r="AQ20" s="172"/>
      <c r="AR20" s="172"/>
      <c r="AS20" s="172"/>
      <c r="AT20" s="172"/>
      <c r="AU20" s="173"/>
      <c r="AV20" s="174"/>
      <c r="AW20" s="162"/>
      <c r="AX20" s="162"/>
      <c r="AY20" s="162"/>
      <c r="BJ20" s="177"/>
    </row>
    <row r="21" spans="1:62" s="166" customFormat="1" ht="16.5" customHeight="1" x14ac:dyDescent="0.25">
      <c r="A21" s="446" t="s">
        <v>64</v>
      </c>
      <c r="B21" s="446"/>
      <c r="C21" s="446"/>
      <c r="D21" s="446"/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175" t="s">
        <v>149</v>
      </c>
      <c r="AA21" s="162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</row>
    <row r="22" spans="1:62" ht="12" customHeight="1" x14ac:dyDescent="0.4">
      <c r="A22" s="178"/>
      <c r="B22" s="178"/>
      <c r="C22" s="178"/>
      <c r="D22" s="178"/>
      <c r="E22" s="179"/>
      <c r="F22" s="180"/>
      <c r="G22" s="179"/>
      <c r="H22" s="178"/>
      <c r="I22" s="179"/>
      <c r="J22" s="179"/>
      <c r="K22" s="181"/>
      <c r="L22" s="182"/>
      <c r="M22" s="182"/>
      <c r="N22" s="182"/>
      <c r="O22" s="182"/>
      <c r="P22" s="178"/>
      <c r="Q22" s="178"/>
      <c r="R22" s="183"/>
      <c r="S22" s="178"/>
      <c r="T22" s="178"/>
      <c r="U22" s="178"/>
      <c r="V22" s="178"/>
      <c r="W22" s="178"/>
      <c r="X22" s="178"/>
      <c r="Y22" s="178"/>
      <c r="Z22" s="178"/>
      <c r="AA22" s="178"/>
      <c r="AB22" s="179"/>
      <c r="AC22" s="179"/>
      <c r="AD22" s="179"/>
      <c r="AE22" s="179"/>
      <c r="AF22" s="179"/>
      <c r="AG22" s="179"/>
      <c r="AH22" s="179"/>
      <c r="AI22" s="179"/>
      <c r="AJ22" s="179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</row>
    <row r="23" spans="1:62" s="237" customFormat="1" ht="37.5" customHeight="1" x14ac:dyDescent="0.2">
      <c r="A23" s="451" t="s">
        <v>71</v>
      </c>
      <c r="B23" s="452"/>
      <c r="C23" s="452"/>
      <c r="D23" s="452"/>
      <c r="E23" s="452"/>
      <c r="F23" s="452"/>
      <c r="G23" s="452"/>
      <c r="H23" s="452"/>
      <c r="I23" s="452"/>
      <c r="J23" s="452"/>
      <c r="K23" s="452"/>
      <c r="L23" s="452"/>
      <c r="M23" s="452"/>
      <c r="N23" s="452"/>
      <c r="O23" s="452"/>
      <c r="P23" s="452"/>
      <c r="Q23" s="452"/>
      <c r="R23" s="452"/>
      <c r="S23" s="452"/>
      <c r="T23" s="452"/>
      <c r="U23" s="452"/>
      <c r="V23" s="452"/>
      <c r="W23" s="452"/>
      <c r="X23" s="452"/>
      <c r="Y23" s="452"/>
      <c r="Z23" s="452"/>
      <c r="AA23" s="452"/>
      <c r="AB23" s="452"/>
      <c r="AC23" s="452"/>
      <c r="AD23" s="452"/>
      <c r="AE23" s="452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453"/>
      <c r="BB23" s="454" t="s">
        <v>73</v>
      </c>
      <c r="BC23" s="454"/>
      <c r="BD23" s="454"/>
      <c r="BE23" s="454"/>
      <c r="BF23" s="454"/>
      <c r="BG23" s="454"/>
      <c r="BH23" s="454"/>
    </row>
    <row r="24" spans="1:62" s="237" customFormat="1" ht="12.75" customHeight="1" x14ac:dyDescent="0.2">
      <c r="A24" s="441" t="s">
        <v>42</v>
      </c>
      <c r="B24" s="431" t="s">
        <v>51</v>
      </c>
      <c r="C24" s="432"/>
      <c r="D24" s="432"/>
      <c r="E24" s="432"/>
      <c r="F24" s="433"/>
      <c r="G24" s="431" t="s">
        <v>52</v>
      </c>
      <c r="H24" s="432"/>
      <c r="I24" s="432"/>
      <c r="J24" s="433"/>
      <c r="K24" s="431" t="s">
        <v>53</v>
      </c>
      <c r="L24" s="432"/>
      <c r="M24" s="432"/>
      <c r="N24" s="433"/>
      <c r="O24" s="431" t="s">
        <v>54</v>
      </c>
      <c r="P24" s="432"/>
      <c r="Q24" s="432"/>
      <c r="R24" s="432"/>
      <c r="S24" s="433"/>
      <c r="T24" s="431" t="s">
        <v>55</v>
      </c>
      <c r="U24" s="432"/>
      <c r="V24" s="432"/>
      <c r="W24" s="433"/>
      <c r="X24" s="431" t="s">
        <v>56</v>
      </c>
      <c r="Y24" s="432"/>
      <c r="Z24" s="432"/>
      <c r="AA24" s="433"/>
      <c r="AB24" s="431" t="s">
        <v>57</v>
      </c>
      <c r="AC24" s="432"/>
      <c r="AD24" s="432"/>
      <c r="AE24" s="432"/>
      <c r="AF24" s="433"/>
      <c r="AG24" s="431" t="s">
        <v>59</v>
      </c>
      <c r="AH24" s="432"/>
      <c r="AI24" s="432"/>
      <c r="AJ24" s="433"/>
      <c r="AK24" s="431" t="s">
        <v>58</v>
      </c>
      <c r="AL24" s="432"/>
      <c r="AM24" s="432"/>
      <c r="AN24" s="433"/>
      <c r="AO24" s="431" t="s">
        <v>60</v>
      </c>
      <c r="AP24" s="432"/>
      <c r="AQ24" s="432"/>
      <c r="AR24" s="433"/>
      <c r="AS24" s="431" t="s">
        <v>61</v>
      </c>
      <c r="AT24" s="432"/>
      <c r="AU24" s="432"/>
      <c r="AV24" s="432"/>
      <c r="AW24" s="433"/>
      <c r="AX24" s="431" t="s">
        <v>62</v>
      </c>
      <c r="AY24" s="432"/>
      <c r="AZ24" s="432"/>
      <c r="BA24" s="433"/>
      <c r="BB24" s="437" t="s">
        <v>66</v>
      </c>
      <c r="BC24" s="438" t="s">
        <v>159</v>
      </c>
      <c r="BD24" s="437" t="s">
        <v>67</v>
      </c>
      <c r="BE24" s="437" t="s">
        <v>68</v>
      </c>
      <c r="BF24" s="437" t="s">
        <v>130</v>
      </c>
      <c r="BG24" s="437" t="s">
        <v>74</v>
      </c>
      <c r="BH24" s="437" t="s">
        <v>69</v>
      </c>
    </row>
    <row r="25" spans="1:62" s="237" customFormat="1" x14ac:dyDescent="0.2">
      <c r="A25" s="442"/>
      <c r="B25" s="188" t="s">
        <v>0</v>
      </c>
      <c r="C25" s="188" t="s">
        <v>3</v>
      </c>
      <c r="D25" s="188" t="s">
        <v>4</v>
      </c>
      <c r="E25" s="188" t="s">
        <v>5</v>
      </c>
      <c r="F25" s="188" t="s">
        <v>6</v>
      </c>
      <c r="G25" s="188" t="s">
        <v>7</v>
      </c>
      <c r="H25" s="188" t="s">
        <v>8</v>
      </c>
      <c r="I25" s="188" t="s">
        <v>9</v>
      </c>
      <c r="J25" s="188" t="s">
        <v>10</v>
      </c>
      <c r="K25" s="188" t="s">
        <v>11</v>
      </c>
      <c r="L25" s="188" t="s">
        <v>12</v>
      </c>
      <c r="M25" s="188" t="s">
        <v>13</v>
      </c>
      <c r="N25" s="188" t="s">
        <v>14</v>
      </c>
      <c r="O25" s="188" t="s">
        <v>0</v>
      </c>
      <c r="P25" s="188" t="s">
        <v>3</v>
      </c>
      <c r="Q25" s="188" t="s">
        <v>4</v>
      </c>
      <c r="R25" s="188" t="s">
        <v>5</v>
      </c>
      <c r="S25" s="188" t="s">
        <v>6</v>
      </c>
      <c r="T25" s="188" t="s">
        <v>15</v>
      </c>
      <c r="U25" s="188" t="s">
        <v>16</v>
      </c>
      <c r="V25" s="188" t="s">
        <v>17</v>
      </c>
      <c r="W25" s="188" t="s">
        <v>18</v>
      </c>
      <c r="X25" s="188" t="s">
        <v>2</v>
      </c>
      <c r="Y25" s="188" t="s">
        <v>19</v>
      </c>
      <c r="Z25" s="188" t="s">
        <v>20</v>
      </c>
      <c r="AA25" s="188" t="s">
        <v>21</v>
      </c>
      <c r="AB25" s="188" t="s">
        <v>2</v>
      </c>
      <c r="AC25" s="188" t="s">
        <v>19</v>
      </c>
      <c r="AD25" s="188" t="s">
        <v>20</v>
      </c>
      <c r="AE25" s="188" t="s">
        <v>21</v>
      </c>
      <c r="AF25" s="188" t="s">
        <v>22</v>
      </c>
      <c r="AG25" s="188" t="s">
        <v>7</v>
      </c>
      <c r="AH25" s="188" t="s">
        <v>8</v>
      </c>
      <c r="AI25" s="188" t="s">
        <v>9</v>
      </c>
      <c r="AJ25" s="188" t="s">
        <v>10</v>
      </c>
      <c r="AK25" s="188" t="s">
        <v>2</v>
      </c>
      <c r="AL25" s="188" t="s">
        <v>23</v>
      </c>
      <c r="AM25" s="188" t="s">
        <v>24</v>
      </c>
      <c r="AN25" s="188" t="s">
        <v>25</v>
      </c>
      <c r="AO25" s="188" t="s">
        <v>0</v>
      </c>
      <c r="AP25" s="188" t="s">
        <v>3</v>
      </c>
      <c r="AQ25" s="188" t="s">
        <v>4</v>
      </c>
      <c r="AR25" s="188" t="s">
        <v>5</v>
      </c>
      <c r="AS25" s="188" t="s">
        <v>6</v>
      </c>
      <c r="AT25" s="188" t="s">
        <v>7</v>
      </c>
      <c r="AU25" s="188" t="s">
        <v>8</v>
      </c>
      <c r="AV25" s="188" t="s">
        <v>9</v>
      </c>
      <c r="AW25" s="188" t="s">
        <v>10</v>
      </c>
      <c r="AX25" s="188" t="s">
        <v>2</v>
      </c>
      <c r="AY25" s="188" t="s">
        <v>19</v>
      </c>
      <c r="AZ25" s="188" t="s">
        <v>20</v>
      </c>
      <c r="BA25" s="188" t="s">
        <v>21</v>
      </c>
      <c r="BB25" s="437"/>
      <c r="BC25" s="439"/>
      <c r="BD25" s="437"/>
      <c r="BE25" s="437"/>
      <c r="BF25" s="437"/>
      <c r="BG25" s="437"/>
      <c r="BH25" s="437"/>
    </row>
    <row r="26" spans="1:62" s="237" customFormat="1" x14ac:dyDescent="0.2">
      <c r="A26" s="442"/>
      <c r="B26" s="188" t="s">
        <v>26</v>
      </c>
      <c r="C26" s="188" t="s">
        <v>27</v>
      </c>
      <c r="D26" s="188" t="s">
        <v>28</v>
      </c>
      <c r="E26" s="188" t="s">
        <v>29</v>
      </c>
      <c r="F26" s="188" t="s">
        <v>15</v>
      </c>
      <c r="G26" s="188" t="s">
        <v>16</v>
      </c>
      <c r="H26" s="188" t="s">
        <v>17</v>
      </c>
      <c r="I26" s="188" t="s">
        <v>18</v>
      </c>
      <c r="J26" s="188" t="s">
        <v>2</v>
      </c>
      <c r="K26" s="188" t="s">
        <v>19</v>
      </c>
      <c r="L26" s="188" t="s">
        <v>20</v>
      </c>
      <c r="M26" s="188" t="s">
        <v>21</v>
      </c>
      <c r="N26" s="188" t="s">
        <v>22</v>
      </c>
      <c r="O26" s="188" t="s">
        <v>26</v>
      </c>
      <c r="P26" s="188" t="s">
        <v>27</v>
      </c>
      <c r="Q26" s="188" t="s">
        <v>28</v>
      </c>
      <c r="R26" s="188" t="s">
        <v>29</v>
      </c>
      <c r="S26" s="188" t="s">
        <v>30</v>
      </c>
      <c r="T26" s="188" t="s">
        <v>23</v>
      </c>
      <c r="U26" s="188" t="s">
        <v>24</v>
      </c>
      <c r="V26" s="188" t="s">
        <v>25</v>
      </c>
      <c r="W26" s="188" t="s">
        <v>0</v>
      </c>
      <c r="X26" s="188" t="s">
        <v>3</v>
      </c>
      <c r="Y26" s="188" t="s">
        <v>4</v>
      </c>
      <c r="Z26" s="188" t="s">
        <v>5</v>
      </c>
      <c r="AA26" s="188" t="s">
        <v>0</v>
      </c>
      <c r="AB26" s="188" t="s">
        <v>3</v>
      </c>
      <c r="AC26" s="188" t="s">
        <v>4</v>
      </c>
      <c r="AD26" s="188" t="s">
        <v>5</v>
      </c>
      <c r="AE26" s="188" t="s">
        <v>6</v>
      </c>
      <c r="AF26" s="188" t="s">
        <v>15</v>
      </c>
      <c r="AG26" s="188" t="s">
        <v>16</v>
      </c>
      <c r="AH26" s="188" t="s">
        <v>17</v>
      </c>
      <c r="AI26" s="188" t="s">
        <v>18</v>
      </c>
      <c r="AJ26" s="188" t="s">
        <v>11</v>
      </c>
      <c r="AK26" s="188" t="s">
        <v>12</v>
      </c>
      <c r="AL26" s="188" t="s">
        <v>13</v>
      </c>
      <c r="AM26" s="188" t="s">
        <v>14</v>
      </c>
      <c r="AN26" s="188" t="s">
        <v>31</v>
      </c>
      <c r="AO26" s="188" t="s">
        <v>26</v>
      </c>
      <c r="AP26" s="188" t="s">
        <v>27</v>
      </c>
      <c r="AQ26" s="188" t="s">
        <v>28</v>
      </c>
      <c r="AR26" s="188" t="s">
        <v>29</v>
      </c>
      <c r="AS26" s="188" t="s">
        <v>15</v>
      </c>
      <c r="AT26" s="188" t="s">
        <v>16</v>
      </c>
      <c r="AU26" s="188" t="s">
        <v>17</v>
      </c>
      <c r="AV26" s="188" t="s">
        <v>18</v>
      </c>
      <c r="AW26" s="188" t="s">
        <v>0</v>
      </c>
      <c r="AX26" s="188" t="s">
        <v>3</v>
      </c>
      <c r="AY26" s="188" t="s">
        <v>4</v>
      </c>
      <c r="AZ26" s="188" t="s">
        <v>5</v>
      </c>
      <c r="BA26" s="188" t="s">
        <v>31</v>
      </c>
      <c r="BB26" s="437"/>
      <c r="BC26" s="439"/>
      <c r="BD26" s="437"/>
      <c r="BE26" s="437"/>
      <c r="BF26" s="437"/>
      <c r="BG26" s="437"/>
      <c r="BH26" s="437"/>
    </row>
    <row r="27" spans="1:62" s="237" customFormat="1" ht="30.75" customHeight="1" x14ac:dyDescent="0.15">
      <c r="A27" s="443"/>
      <c r="B27" s="189">
        <v>49</v>
      </c>
      <c r="C27" s="189">
        <v>50</v>
      </c>
      <c r="D27" s="189">
        <v>51</v>
      </c>
      <c r="E27" s="189">
        <v>52</v>
      </c>
      <c r="F27" s="189">
        <v>1</v>
      </c>
      <c r="G27" s="189">
        <v>2</v>
      </c>
      <c r="H27" s="189">
        <v>3</v>
      </c>
      <c r="I27" s="189">
        <v>4</v>
      </c>
      <c r="J27" s="189">
        <v>5</v>
      </c>
      <c r="K27" s="189">
        <v>6</v>
      </c>
      <c r="L27" s="189">
        <v>7</v>
      </c>
      <c r="M27" s="189">
        <v>8</v>
      </c>
      <c r="N27" s="190">
        <v>9</v>
      </c>
      <c r="O27" s="189">
        <v>10</v>
      </c>
      <c r="P27" s="189">
        <v>11</v>
      </c>
      <c r="Q27" s="189">
        <v>12</v>
      </c>
      <c r="R27" s="189">
        <v>13</v>
      </c>
      <c r="S27" s="189">
        <v>14</v>
      </c>
      <c r="T27" s="189">
        <v>15</v>
      </c>
      <c r="U27" s="189">
        <v>16</v>
      </c>
      <c r="V27" s="189">
        <v>17</v>
      </c>
      <c r="W27" s="189">
        <v>18</v>
      </c>
      <c r="X27" s="189">
        <v>19</v>
      </c>
      <c r="Y27" s="189">
        <v>20</v>
      </c>
      <c r="Z27" s="189">
        <v>21</v>
      </c>
      <c r="AA27" s="189">
        <v>22</v>
      </c>
      <c r="AB27" s="189">
        <v>23</v>
      </c>
      <c r="AC27" s="189">
        <v>24</v>
      </c>
      <c r="AD27" s="189">
        <v>25</v>
      </c>
      <c r="AE27" s="189">
        <v>26</v>
      </c>
      <c r="AF27" s="189">
        <v>27</v>
      </c>
      <c r="AG27" s="189">
        <v>28</v>
      </c>
      <c r="AH27" s="189">
        <v>29</v>
      </c>
      <c r="AI27" s="189">
        <v>30</v>
      </c>
      <c r="AJ27" s="189">
        <v>31</v>
      </c>
      <c r="AK27" s="189">
        <v>32</v>
      </c>
      <c r="AL27" s="189">
        <v>33</v>
      </c>
      <c r="AM27" s="189">
        <v>34</v>
      </c>
      <c r="AN27" s="189">
        <v>35</v>
      </c>
      <c r="AO27" s="189">
        <v>36</v>
      </c>
      <c r="AP27" s="189">
        <v>37</v>
      </c>
      <c r="AQ27" s="189">
        <v>38</v>
      </c>
      <c r="AR27" s="189">
        <v>39</v>
      </c>
      <c r="AS27" s="189">
        <v>40</v>
      </c>
      <c r="AT27" s="189">
        <v>41</v>
      </c>
      <c r="AU27" s="189">
        <v>42</v>
      </c>
      <c r="AV27" s="189">
        <v>43</v>
      </c>
      <c r="AW27" s="189">
        <v>44</v>
      </c>
      <c r="AX27" s="189">
        <v>45</v>
      </c>
      <c r="AY27" s="189">
        <v>46</v>
      </c>
      <c r="AZ27" s="189">
        <v>47</v>
      </c>
      <c r="BA27" s="189">
        <v>48</v>
      </c>
      <c r="BB27" s="437"/>
      <c r="BC27" s="440"/>
      <c r="BD27" s="437"/>
      <c r="BE27" s="437"/>
      <c r="BF27" s="437"/>
      <c r="BG27" s="437"/>
      <c r="BH27" s="437"/>
    </row>
    <row r="28" spans="1:62" s="237" customFormat="1" x14ac:dyDescent="0.2">
      <c r="A28" s="191">
        <v>1</v>
      </c>
      <c r="B28" s="195"/>
      <c r="C28" s="195"/>
      <c r="D28" s="193"/>
      <c r="E28" s="193"/>
      <c r="F28" s="193"/>
      <c r="G28" s="193"/>
      <c r="H28" s="193"/>
      <c r="I28" s="194"/>
      <c r="J28" s="188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265"/>
      <c r="V28" s="265"/>
      <c r="W28" s="265"/>
      <c r="X28" s="195"/>
      <c r="Y28" s="195"/>
      <c r="Z28" s="195"/>
      <c r="AA28" s="193"/>
      <c r="AB28" s="193"/>
      <c r="AC28" s="194"/>
      <c r="AD28" s="194"/>
      <c r="AE28" s="188"/>
      <c r="AF28" s="193"/>
      <c r="AG28" s="188"/>
      <c r="AH28" s="188"/>
      <c r="AI28" s="188"/>
      <c r="AJ28" s="188"/>
      <c r="AK28" s="193"/>
      <c r="AL28" s="188"/>
      <c r="AM28" s="188"/>
      <c r="AN28" s="265"/>
      <c r="AO28" s="265"/>
      <c r="AP28" s="265"/>
      <c r="AQ28" s="192" t="s">
        <v>33</v>
      </c>
      <c r="AR28" s="192" t="s">
        <v>33</v>
      </c>
      <c r="AS28" s="192" t="s">
        <v>33</v>
      </c>
      <c r="AT28" s="192" t="s">
        <v>33</v>
      </c>
      <c r="AU28" s="192" t="s">
        <v>33</v>
      </c>
      <c r="AV28" s="195" t="s">
        <v>32</v>
      </c>
      <c r="AW28" s="195" t="s">
        <v>32</v>
      </c>
      <c r="AX28" s="195" t="s">
        <v>32</v>
      </c>
      <c r="AY28" s="195" t="s">
        <v>32</v>
      </c>
      <c r="AZ28" s="195" t="s">
        <v>32</v>
      </c>
      <c r="BA28" s="195" t="s">
        <v>32</v>
      </c>
      <c r="BB28" s="197">
        <f>SUM(BC28:BH28)</f>
        <v>48</v>
      </c>
      <c r="BC28" s="197">
        <v>31</v>
      </c>
      <c r="BD28" s="197">
        <v>6</v>
      </c>
      <c r="BE28" s="197">
        <v>5</v>
      </c>
      <c r="BF28" s="197"/>
      <c r="BG28" s="197"/>
      <c r="BH28" s="197">
        <v>6</v>
      </c>
    </row>
    <row r="29" spans="1:62" s="237" customFormat="1" x14ac:dyDescent="0.2">
      <c r="A29" s="191">
        <v>2</v>
      </c>
      <c r="B29" s="195" t="s">
        <v>32</v>
      </c>
      <c r="C29" s="195" t="s">
        <v>32</v>
      </c>
      <c r="D29" s="195" t="s">
        <v>32</v>
      </c>
      <c r="E29" s="195" t="s">
        <v>32</v>
      </c>
      <c r="F29" s="390" t="s">
        <v>137</v>
      </c>
      <c r="G29" s="390" t="s">
        <v>137</v>
      </c>
      <c r="H29" s="390" t="s">
        <v>137</v>
      </c>
      <c r="I29" s="390" t="s">
        <v>137</v>
      </c>
      <c r="J29" s="390" t="s">
        <v>137</v>
      </c>
      <c r="K29" s="188"/>
      <c r="L29" s="193"/>
      <c r="M29" s="193"/>
      <c r="N29" s="193"/>
      <c r="O29" s="196"/>
      <c r="P29" s="188"/>
      <c r="Q29" s="193"/>
      <c r="R29" s="193"/>
      <c r="S29" s="193"/>
      <c r="T29" s="193"/>
      <c r="U29" s="265"/>
      <c r="V29" s="265"/>
      <c r="W29" s="265"/>
      <c r="X29" s="390" t="s">
        <v>138</v>
      </c>
      <c r="Y29" s="390" t="s">
        <v>138</v>
      </c>
      <c r="Z29" s="390" t="s">
        <v>138</v>
      </c>
      <c r="AA29" s="390" t="s">
        <v>138</v>
      </c>
      <c r="AB29" s="390" t="s">
        <v>138</v>
      </c>
      <c r="AC29" s="390" t="s">
        <v>138</v>
      </c>
      <c r="AD29" s="390" t="s">
        <v>138</v>
      </c>
      <c r="AE29" s="390" t="s">
        <v>138</v>
      </c>
      <c r="AF29" s="390" t="s">
        <v>138</v>
      </c>
      <c r="AG29" s="390" t="s">
        <v>138</v>
      </c>
      <c r="AH29" s="188"/>
      <c r="AI29" s="188"/>
      <c r="AJ29" s="188"/>
      <c r="AK29" s="193"/>
      <c r="AL29" s="188"/>
      <c r="AM29" s="188"/>
      <c r="AN29" s="265"/>
      <c r="AO29" s="265"/>
      <c r="AP29" s="265"/>
      <c r="AQ29" s="195" t="s">
        <v>32</v>
      </c>
      <c r="AR29" s="195" t="s">
        <v>32</v>
      </c>
      <c r="AS29" s="195" t="s">
        <v>32</v>
      </c>
      <c r="AT29" s="195" t="s">
        <v>32</v>
      </c>
      <c r="AU29" s="195" t="s">
        <v>32</v>
      </c>
      <c r="AV29" s="195" t="s">
        <v>32</v>
      </c>
      <c r="AW29" s="195" t="s">
        <v>32</v>
      </c>
      <c r="AX29" s="195" t="s">
        <v>32</v>
      </c>
      <c r="AY29" s="195" t="s">
        <v>32</v>
      </c>
      <c r="AZ29" s="195" t="s">
        <v>32</v>
      </c>
      <c r="BA29" s="195" t="s">
        <v>32</v>
      </c>
      <c r="BB29" s="197">
        <f>SUM(BC29:BH29)</f>
        <v>52</v>
      </c>
      <c r="BC29" s="197">
        <v>31</v>
      </c>
      <c r="BD29" s="197">
        <v>6</v>
      </c>
      <c r="BE29" s="197"/>
      <c r="BF29" s="197"/>
      <c r="BG29" s="197"/>
      <c r="BH29" s="197">
        <v>15</v>
      </c>
    </row>
    <row r="30" spans="1:62" s="237" customFormat="1" x14ac:dyDescent="0.2">
      <c r="A30" s="191">
        <v>3</v>
      </c>
      <c r="B30" s="195" t="s">
        <v>32</v>
      </c>
      <c r="C30" s="195" t="s">
        <v>32</v>
      </c>
      <c r="D30" s="195" t="s">
        <v>32</v>
      </c>
      <c r="E30" s="195" t="s">
        <v>32</v>
      </c>
      <c r="F30" s="210" t="s">
        <v>34</v>
      </c>
      <c r="G30" s="210" t="s">
        <v>34</v>
      </c>
      <c r="H30" s="210" t="s">
        <v>34</v>
      </c>
      <c r="I30" s="210" t="s">
        <v>34</v>
      </c>
      <c r="J30" s="210" t="s">
        <v>34</v>
      </c>
      <c r="K30" s="210" t="s">
        <v>34</v>
      </c>
      <c r="L30" s="210" t="s">
        <v>34</v>
      </c>
      <c r="M30" s="210" t="s">
        <v>34</v>
      </c>
      <c r="N30" s="210" t="s">
        <v>34</v>
      </c>
      <c r="O30" s="210" t="s">
        <v>34</v>
      </c>
      <c r="P30" s="210" t="s">
        <v>34</v>
      </c>
      <c r="Q30" s="193" t="s">
        <v>129</v>
      </c>
      <c r="R30" s="193" t="s">
        <v>129</v>
      </c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7">
        <f>SUM(BC30:BH30)</f>
        <v>17</v>
      </c>
      <c r="BC30" s="197"/>
      <c r="BD30" s="197"/>
      <c r="BE30" s="197"/>
      <c r="BF30" s="197">
        <v>11</v>
      </c>
      <c r="BG30" s="197">
        <v>2</v>
      </c>
      <c r="BH30" s="197">
        <v>4</v>
      </c>
    </row>
    <row r="31" spans="1:62" s="209" customFormat="1" ht="15" x14ac:dyDescent="0.25">
      <c r="A31" s="211"/>
      <c r="B31" s="212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3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185" t="s">
        <v>65</v>
      </c>
      <c r="AU31" s="214"/>
      <c r="AW31" s="211"/>
      <c r="AX31" s="211"/>
      <c r="AZ31" s="211"/>
      <c r="BA31" s="211"/>
      <c r="BB31" s="215">
        <f>SUM(BC31:BH31)</f>
        <v>100</v>
      </c>
      <c r="BC31" s="216">
        <f t="shared" ref="BC31:BH31" si="0">SUM(BC28:BC29)</f>
        <v>62</v>
      </c>
      <c r="BD31" s="216">
        <f t="shared" si="0"/>
        <v>12</v>
      </c>
      <c r="BE31" s="216">
        <f t="shared" si="0"/>
        <v>5</v>
      </c>
      <c r="BF31" s="216">
        <f t="shared" si="0"/>
        <v>0</v>
      </c>
      <c r="BG31" s="216">
        <f t="shared" si="0"/>
        <v>0</v>
      </c>
      <c r="BH31" s="216">
        <f t="shared" si="0"/>
        <v>21</v>
      </c>
    </row>
    <row r="32" spans="1:62" s="237" customFormat="1" ht="13.5" thickBot="1" x14ac:dyDescent="0.25">
      <c r="A32" s="434" t="s">
        <v>43</v>
      </c>
      <c r="B32" s="434"/>
      <c r="C32" s="434"/>
      <c r="D32" s="434"/>
      <c r="E32" s="434"/>
      <c r="F32" s="434"/>
      <c r="G32" s="217"/>
      <c r="H32" s="217"/>
      <c r="I32" s="217"/>
      <c r="J32" s="217"/>
      <c r="K32" s="217"/>
      <c r="L32" s="217"/>
      <c r="M32" s="217"/>
      <c r="N32" s="217"/>
      <c r="O32" s="218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9"/>
      <c r="AT32" s="220"/>
      <c r="AU32" s="219"/>
      <c r="AV32" s="217"/>
      <c r="AW32" s="217"/>
      <c r="AX32" s="217"/>
      <c r="AY32" s="217"/>
      <c r="AZ32" s="217"/>
      <c r="BA32" s="217"/>
      <c r="BB32" s="221"/>
      <c r="BC32" s="221"/>
      <c r="BD32" s="221"/>
      <c r="BE32" s="221"/>
      <c r="BF32" s="221"/>
      <c r="BG32" s="221"/>
      <c r="BH32" s="221"/>
    </row>
    <row r="33" spans="1:60" s="202" customFormat="1" ht="15" customHeight="1" thickBot="1" x14ac:dyDescent="0.25">
      <c r="A33" s="434" t="s">
        <v>37</v>
      </c>
      <c r="B33" s="434"/>
      <c r="C33" s="434"/>
      <c r="D33" s="434"/>
      <c r="E33" s="434"/>
      <c r="F33" s="434"/>
      <c r="H33" s="200"/>
      <c r="I33" s="435" t="s">
        <v>150</v>
      </c>
      <c r="J33" s="436"/>
      <c r="K33" s="436"/>
      <c r="L33" s="436"/>
      <c r="M33" s="436"/>
      <c r="N33" s="436"/>
      <c r="O33" s="436"/>
      <c r="P33" s="436"/>
      <c r="Q33" s="436"/>
      <c r="R33" s="436"/>
      <c r="S33" s="436"/>
      <c r="T33" s="436"/>
      <c r="U33" s="436"/>
      <c r="V33" s="199"/>
      <c r="W33" s="200" t="s">
        <v>33</v>
      </c>
      <c r="X33" s="198" t="s">
        <v>153</v>
      </c>
      <c r="Y33" s="198"/>
      <c r="Z33" s="201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R33" s="205"/>
      <c r="AS33" s="198"/>
      <c r="AT33" s="198"/>
      <c r="AU33" s="198"/>
    </row>
    <row r="34" spans="1:60" s="202" customFormat="1" thickBot="1" x14ac:dyDescent="0.25">
      <c r="A34" s="186" t="s">
        <v>72</v>
      </c>
      <c r="B34" s="187"/>
      <c r="C34" s="187"/>
      <c r="D34" s="187"/>
      <c r="E34" s="187"/>
      <c r="F34" s="187"/>
      <c r="H34" s="205"/>
      <c r="I34" s="206" t="s">
        <v>151</v>
      </c>
      <c r="J34" s="205"/>
      <c r="K34" s="205"/>
      <c r="N34" s="205"/>
      <c r="O34" s="205"/>
      <c r="P34" s="205"/>
      <c r="Q34" s="205"/>
      <c r="R34" s="205"/>
      <c r="S34" s="205"/>
      <c r="T34" s="205"/>
      <c r="U34" s="201"/>
      <c r="V34" s="201"/>
      <c r="W34" s="198" t="s">
        <v>1</v>
      </c>
      <c r="X34" s="198" t="s">
        <v>63</v>
      </c>
      <c r="Y34" s="198"/>
      <c r="Z34" s="198"/>
      <c r="AC34" s="198"/>
      <c r="AJ34" s="198"/>
      <c r="AK34" s="198"/>
      <c r="AL34" s="198"/>
      <c r="AP34" s="198"/>
      <c r="AR34" s="198"/>
      <c r="AS34" s="198"/>
      <c r="AT34" s="203"/>
      <c r="AU34" s="203"/>
      <c r="BC34" s="198"/>
    </row>
    <row r="35" spans="1:60" s="202" customFormat="1" thickBot="1" x14ac:dyDescent="0.25">
      <c r="A35" s="198"/>
      <c r="B35" s="198"/>
      <c r="C35" s="198"/>
      <c r="D35" s="198"/>
      <c r="E35" s="198"/>
      <c r="F35" s="198"/>
      <c r="H35" s="265"/>
      <c r="I35" s="201" t="s">
        <v>127</v>
      </c>
      <c r="J35" s="201"/>
      <c r="K35" s="201"/>
      <c r="N35" s="198"/>
      <c r="O35" s="198"/>
      <c r="P35" s="198"/>
      <c r="Q35" s="198"/>
      <c r="R35" s="198"/>
      <c r="S35" s="198"/>
      <c r="T35" s="198"/>
      <c r="U35" s="198"/>
      <c r="V35" s="198"/>
      <c r="W35" s="200" t="s">
        <v>137</v>
      </c>
      <c r="X35" s="198" t="s">
        <v>154</v>
      </c>
      <c r="Y35" s="198"/>
      <c r="Z35" s="201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R35" s="205"/>
      <c r="AS35" s="198"/>
      <c r="AU35" s="198"/>
      <c r="BD35" s="198"/>
      <c r="BE35" s="198"/>
      <c r="BH35" s="198"/>
    </row>
    <row r="36" spans="1:60" s="202" customFormat="1" thickBot="1" x14ac:dyDescent="0.25">
      <c r="A36" s="198"/>
      <c r="B36" s="198"/>
      <c r="I36" s="202" t="s">
        <v>44</v>
      </c>
      <c r="K36" s="198"/>
      <c r="R36" s="201"/>
      <c r="S36" s="198"/>
      <c r="W36" s="198" t="s">
        <v>1</v>
      </c>
      <c r="X36" s="198" t="s">
        <v>152</v>
      </c>
      <c r="Y36" s="198"/>
      <c r="Z36" s="198"/>
      <c r="AC36" s="198"/>
      <c r="AJ36" s="198"/>
      <c r="AK36" s="198"/>
      <c r="AL36" s="198"/>
      <c r="AS36" s="200" t="s">
        <v>129</v>
      </c>
      <c r="AU36" s="203" t="s">
        <v>158</v>
      </c>
      <c r="BH36" s="198"/>
    </row>
    <row r="37" spans="1:60" s="202" customFormat="1" thickBot="1" x14ac:dyDescent="0.25">
      <c r="A37" s="198"/>
      <c r="B37" s="198"/>
      <c r="H37" s="207" t="s">
        <v>32</v>
      </c>
      <c r="I37" s="208" t="s">
        <v>128</v>
      </c>
      <c r="J37" s="203"/>
      <c r="K37" s="203"/>
      <c r="R37" s="198"/>
      <c r="S37" s="198"/>
      <c r="W37" s="200" t="s">
        <v>138</v>
      </c>
      <c r="X37" s="203" t="s">
        <v>155</v>
      </c>
      <c r="Y37" s="203"/>
      <c r="Z37" s="203"/>
      <c r="AB37" s="203"/>
      <c r="AC37" s="203"/>
      <c r="AD37" s="203"/>
      <c r="AE37" s="203"/>
      <c r="AF37" s="198"/>
      <c r="AG37" s="204"/>
      <c r="AJ37" s="198"/>
      <c r="AK37" s="198"/>
      <c r="AL37" s="203"/>
      <c r="AM37" s="203"/>
      <c r="AN37" s="222"/>
      <c r="AO37" s="222"/>
      <c r="AP37" s="222"/>
      <c r="BD37" s="203"/>
      <c r="BE37" s="223"/>
      <c r="BF37" s="198"/>
      <c r="BG37" s="198"/>
      <c r="BH37" s="198"/>
    </row>
    <row r="38" spans="1:60" s="202" customFormat="1" thickBot="1" x14ac:dyDescent="0.25">
      <c r="X38" s="202" t="s">
        <v>156</v>
      </c>
      <c r="AT38" s="203"/>
      <c r="BD38" s="198"/>
      <c r="BE38" s="198"/>
    </row>
    <row r="39" spans="1:60" s="202" customFormat="1" thickBot="1" x14ac:dyDescent="0.25">
      <c r="H39" s="391"/>
      <c r="I39" s="201"/>
      <c r="J39" s="201"/>
      <c r="K39" s="201"/>
      <c r="W39" s="200" t="s">
        <v>35</v>
      </c>
      <c r="X39" s="203" t="s">
        <v>157</v>
      </c>
      <c r="Y39" s="203"/>
      <c r="Z39" s="203"/>
      <c r="AB39" s="203"/>
      <c r="AC39" s="203"/>
      <c r="AI39" s="205"/>
      <c r="AJ39" s="203"/>
      <c r="AK39" s="203"/>
      <c r="AM39" s="201"/>
    </row>
    <row r="40" spans="1:60" s="209" customFormat="1" ht="15" x14ac:dyDescent="0.2">
      <c r="X40" s="430"/>
      <c r="Y40" s="430"/>
      <c r="Z40" s="430"/>
      <c r="AA40" s="430"/>
      <c r="AB40" s="430"/>
      <c r="AC40" s="430"/>
      <c r="AD40" s="430"/>
      <c r="AE40" s="430"/>
      <c r="AF40" s="430"/>
      <c r="AJ40" s="202"/>
      <c r="AU40" s="218"/>
      <c r="AV40" s="218"/>
      <c r="AW40" s="218"/>
      <c r="AX40" s="218"/>
      <c r="AY40" s="218"/>
    </row>
    <row r="41" spans="1:60" s="238" customFormat="1" ht="22.5" customHeight="1" x14ac:dyDescent="0.2">
      <c r="B41" s="239"/>
      <c r="O41" s="240"/>
      <c r="P41" s="240"/>
      <c r="AE41" s="239"/>
      <c r="AT41" s="239"/>
    </row>
    <row r="42" spans="1:60" s="238" customFormat="1" ht="22.5" customHeight="1" x14ac:dyDescent="0.2"/>
    <row r="43" spans="1:60" s="238" customFormat="1" ht="24.75" customHeight="1" x14ac:dyDescent="0.2">
      <c r="O43" s="237"/>
      <c r="P43" s="237"/>
      <c r="Q43" s="237"/>
      <c r="R43" s="237"/>
      <c r="S43" s="237"/>
      <c r="T43" s="237"/>
      <c r="U43" s="237"/>
      <c r="V43" s="237"/>
      <c r="W43" s="241"/>
      <c r="AT43" s="239"/>
      <c r="BF43" s="237"/>
    </row>
    <row r="44" spans="1:60" s="238" customFormat="1" ht="27.75" customHeight="1" x14ac:dyDescent="0.2"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42"/>
      <c r="Y44" s="243"/>
      <c r="Z44" s="243"/>
      <c r="AA44" s="243"/>
      <c r="AB44" s="218"/>
      <c r="AC44" s="218"/>
      <c r="AD44" s="218"/>
      <c r="AH44" s="218"/>
      <c r="AI44" s="219"/>
      <c r="AJ44" s="218"/>
      <c r="AK44" s="218"/>
      <c r="AT44" s="239"/>
    </row>
    <row r="45" spans="1:60" s="238" customFormat="1" ht="24.75" customHeight="1" x14ac:dyDescent="0.2">
      <c r="P45" s="237"/>
      <c r="Q45" s="237"/>
      <c r="R45" s="221"/>
      <c r="S45" s="244"/>
      <c r="T45" s="244"/>
      <c r="U45" s="244"/>
      <c r="V45" s="244"/>
      <c r="W45" s="244"/>
      <c r="AE45" s="239"/>
      <c r="AT45" s="245"/>
    </row>
    <row r="46" spans="1:60" s="238" customFormat="1" x14ac:dyDescent="0.2"/>
    <row r="47" spans="1:60" s="238" customFormat="1" ht="24.75" customHeight="1" x14ac:dyDescent="0.2">
      <c r="E47" s="239"/>
      <c r="AD47" s="242"/>
      <c r="AE47" s="242"/>
      <c r="AF47" s="242"/>
      <c r="AG47" s="242"/>
      <c r="AH47" s="242"/>
      <c r="AI47" s="237"/>
    </row>
  </sheetData>
  <mergeCells count="42">
    <mergeCell ref="Z15:BH15"/>
    <mergeCell ref="Z16:BJ18"/>
    <mergeCell ref="Z9:BH10"/>
    <mergeCell ref="Z11:BH12"/>
    <mergeCell ref="A1:BH1"/>
    <mergeCell ref="K24:N24"/>
    <mergeCell ref="O24:S24"/>
    <mergeCell ref="A16:Y16"/>
    <mergeCell ref="A6:Y6"/>
    <mergeCell ref="A4:BH4"/>
    <mergeCell ref="A21:Y21"/>
    <mergeCell ref="A2:BH2"/>
    <mergeCell ref="A3:BH3"/>
    <mergeCell ref="A20:Y20"/>
    <mergeCell ref="A19:Y19"/>
    <mergeCell ref="A23:BA23"/>
    <mergeCell ref="BB23:BH23"/>
    <mergeCell ref="Z6:AY7"/>
    <mergeCell ref="Z8:BH8"/>
    <mergeCell ref="Z13:BH14"/>
    <mergeCell ref="A32:F32"/>
    <mergeCell ref="A33:F33"/>
    <mergeCell ref="I33:U33"/>
    <mergeCell ref="BG24:BG27"/>
    <mergeCell ref="BH24:BH27"/>
    <mergeCell ref="BE24:BE27"/>
    <mergeCell ref="BF24:BF27"/>
    <mergeCell ref="BB24:BB27"/>
    <mergeCell ref="BC24:BC27"/>
    <mergeCell ref="BD24:BD27"/>
    <mergeCell ref="X24:AA24"/>
    <mergeCell ref="AO24:AR24"/>
    <mergeCell ref="AS24:AW24"/>
    <mergeCell ref="A24:A27"/>
    <mergeCell ref="B24:F24"/>
    <mergeCell ref="G24:J24"/>
    <mergeCell ref="X40:AF40"/>
    <mergeCell ref="AX24:BA24"/>
    <mergeCell ref="T24:W24"/>
    <mergeCell ref="AB24:AF24"/>
    <mergeCell ref="AG24:AJ24"/>
    <mergeCell ref="AK24:AN24"/>
  </mergeCells>
  <printOptions horizontalCentered="1" verticalCentered="1"/>
  <pageMargins left="0.19685039370078741" right="0.19685039370078741" top="0.78740157480314965" bottom="0.19685039370078741" header="0" footer="0"/>
  <pageSetup paperSize="9" scale="75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48"/>
  <sheetViews>
    <sheetView showGridLines="0" view="pageBreakPreview" topLeftCell="A7" zoomScale="80" zoomScaleNormal="50" zoomScaleSheetLayoutView="80" workbookViewId="0">
      <selection activeCell="C44" sqref="C44"/>
    </sheetView>
  </sheetViews>
  <sheetFormatPr defaultRowHeight="12.75" x14ac:dyDescent="0.2"/>
  <cols>
    <col min="1" max="1" width="11.42578125" style="6" customWidth="1"/>
    <col min="2" max="2" width="132.85546875" style="6" customWidth="1"/>
    <col min="3" max="3" width="13" style="6" customWidth="1"/>
    <col min="4" max="4" width="7.7109375" style="6" customWidth="1"/>
    <col min="5" max="5" width="8.42578125" style="6" customWidth="1"/>
    <col min="6" max="10" width="6.7109375" style="6" customWidth="1"/>
    <col min="11" max="11" width="5.42578125" style="6" customWidth="1"/>
    <col min="12" max="12" width="4.7109375" style="6" customWidth="1"/>
    <col min="13" max="13" width="6" style="6" customWidth="1"/>
    <col min="14" max="14" width="4.7109375" style="6" customWidth="1"/>
    <col min="15" max="15" width="6.140625" style="6" customWidth="1"/>
    <col min="16" max="16" width="4.7109375" style="6" customWidth="1"/>
    <col min="17" max="17" width="6.85546875" style="6" customWidth="1"/>
    <col min="18" max="18" width="4.7109375" style="6" customWidth="1"/>
    <col min="19" max="19" width="5.42578125" style="6" customWidth="1"/>
    <col min="20" max="20" width="4.7109375" style="6" customWidth="1"/>
    <col min="21" max="21" width="5.85546875" style="6" customWidth="1"/>
    <col min="22" max="30" width="4.7109375" style="6" customWidth="1"/>
    <col min="31" max="31" width="6" style="6" customWidth="1"/>
    <col min="32" max="32" width="7.5703125" style="6" customWidth="1"/>
    <col min="33" max="33" width="6" style="6" customWidth="1"/>
    <col min="34" max="34" width="13.140625" style="6" customWidth="1"/>
    <col min="35" max="16384" width="9.140625" style="6"/>
  </cols>
  <sheetData>
    <row r="1" spans="1:36" s="14" customFormat="1" ht="55.5" customHeight="1" thickBot="1" x14ac:dyDescent="0.3">
      <c r="A1" s="521" t="s">
        <v>85</v>
      </c>
      <c r="B1" s="524" t="s">
        <v>118</v>
      </c>
      <c r="C1" s="507" t="s">
        <v>45</v>
      </c>
      <c r="D1" s="530" t="s">
        <v>75</v>
      </c>
      <c r="E1" s="531"/>
      <c r="F1" s="536" t="s">
        <v>76</v>
      </c>
      <c r="G1" s="537"/>
      <c r="H1" s="537"/>
      <c r="I1" s="537"/>
      <c r="J1" s="538"/>
      <c r="K1" s="509" t="s">
        <v>81</v>
      </c>
      <c r="L1" s="510"/>
      <c r="M1" s="510"/>
      <c r="N1" s="510"/>
      <c r="O1" s="510"/>
      <c r="P1" s="510"/>
      <c r="Q1" s="510"/>
      <c r="R1" s="511"/>
      <c r="S1" s="509" t="s">
        <v>82</v>
      </c>
      <c r="T1" s="510"/>
      <c r="U1" s="510"/>
      <c r="V1" s="510"/>
      <c r="W1" s="510"/>
      <c r="X1" s="510"/>
      <c r="Y1" s="510"/>
      <c r="Z1" s="511"/>
      <c r="AA1" s="520" t="s">
        <v>160</v>
      </c>
      <c r="AB1" s="518"/>
      <c r="AC1" s="518"/>
      <c r="AD1" s="519"/>
      <c r="AE1" s="509" t="s">
        <v>95</v>
      </c>
      <c r="AF1" s="510"/>
      <c r="AG1" s="543"/>
    </row>
    <row r="2" spans="1:36" s="14" customFormat="1" ht="52.5" customHeight="1" thickBot="1" x14ac:dyDescent="0.3">
      <c r="A2" s="522"/>
      <c r="B2" s="525"/>
      <c r="C2" s="526"/>
      <c r="D2" s="532"/>
      <c r="E2" s="533"/>
      <c r="F2" s="539" t="s">
        <v>84</v>
      </c>
      <c r="G2" s="541" t="s">
        <v>77</v>
      </c>
      <c r="H2" s="542"/>
      <c r="I2" s="542"/>
      <c r="J2" s="527" t="s">
        <v>79</v>
      </c>
      <c r="K2" s="518" t="s">
        <v>161</v>
      </c>
      <c r="L2" s="518"/>
      <c r="M2" s="518"/>
      <c r="N2" s="519"/>
      <c r="O2" s="518" t="s">
        <v>162</v>
      </c>
      <c r="P2" s="518"/>
      <c r="Q2" s="518"/>
      <c r="R2" s="519"/>
      <c r="S2" s="518" t="s">
        <v>163</v>
      </c>
      <c r="T2" s="518"/>
      <c r="U2" s="518"/>
      <c r="V2" s="519"/>
      <c r="W2" s="518" t="s">
        <v>164</v>
      </c>
      <c r="X2" s="518"/>
      <c r="Y2" s="518"/>
      <c r="Z2" s="519"/>
      <c r="AA2" s="518" t="s">
        <v>165</v>
      </c>
      <c r="AB2" s="518"/>
      <c r="AC2" s="518"/>
      <c r="AD2" s="519"/>
      <c r="AE2" s="544"/>
      <c r="AF2" s="545"/>
      <c r="AG2" s="546"/>
    </row>
    <row r="3" spans="1:36" s="14" customFormat="1" ht="32.25" customHeight="1" thickBot="1" x14ac:dyDescent="0.3">
      <c r="A3" s="522"/>
      <c r="B3" s="525"/>
      <c r="C3" s="526"/>
      <c r="D3" s="534"/>
      <c r="E3" s="535"/>
      <c r="F3" s="539"/>
      <c r="G3" s="516" t="s">
        <v>78</v>
      </c>
      <c r="H3" s="514" t="s">
        <v>83</v>
      </c>
      <c r="I3" s="516" t="s">
        <v>80</v>
      </c>
      <c r="J3" s="528"/>
      <c r="K3" s="516" t="s">
        <v>88</v>
      </c>
      <c r="L3" s="514" t="s">
        <v>89</v>
      </c>
      <c r="M3" s="516" t="s">
        <v>90</v>
      </c>
      <c r="N3" s="512" t="s">
        <v>140</v>
      </c>
      <c r="O3" s="516" t="s">
        <v>88</v>
      </c>
      <c r="P3" s="514" t="s">
        <v>89</v>
      </c>
      <c r="Q3" s="516" t="s">
        <v>90</v>
      </c>
      <c r="R3" s="512" t="s">
        <v>140</v>
      </c>
      <c r="S3" s="516" t="s">
        <v>88</v>
      </c>
      <c r="T3" s="514" t="s">
        <v>89</v>
      </c>
      <c r="U3" s="516" t="s">
        <v>90</v>
      </c>
      <c r="V3" s="512" t="s">
        <v>140</v>
      </c>
      <c r="W3" s="516" t="s">
        <v>88</v>
      </c>
      <c r="X3" s="514" t="s">
        <v>89</v>
      </c>
      <c r="Y3" s="516" t="s">
        <v>90</v>
      </c>
      <c r="Z3" s="512" t="s">
        <v>140</v>
      </c>
      <c r="AA3" s="516" t="s">
        <v>88</v>
      </c>
      <c r="AB3" s="514" t="s">
        <v>89</v>
      </c>
      <c r="AC3" s="516" t="s">
        <v>90</v>
      </c>
      <c r="AD3" s="512" t="s">
        <v>140</v>
      </c>
      <c r="AE3" s="507" t="s">
        <v>96</v>
      </c>
      <c r="AF3" s="507" t="s">
        <v>97</v>
      </c>
      <c r="AG3" s="507" t="s">
        <v>98</v>
      </c>
    </row>
    <row r="4" spans="1:36" s="14" customFormat="1" ht="136.5" customHeight="1" thickBot="1" x14ac:dyDescent="0.3">
      <c r="A4" s="523"/>
      <c r="B4" s="525"/>
      <c r="C4" s="526"/>
      <c r="D4" s="259" t="s">
        <v>139</v>
      </c>
      <c r="E4" s="259" t="s">
        <v>86</v>
      </c>
      <c r="F4" s="540"/>
      <c r="G4" s="517"/>
      <c r="H4" s="515"/>
      <c r="I4" s="517"/>
      <c r="J4" s="529"/>
      <c r="K4" s="517"/>
      <c r="L4" s="515"/>
      <c r="M4" s="517"/>
      <c r="N4" s="513"/>
      <c r="O4" s="517"/>
      <c r="P4" s="515"/>
      <c r="Q4" s="517"/>
      <c r="R4" s="513"/>
      <c r="S4" s="517"/>
      <c r="T4" s="515"/>
      <c r="U4" s="517"/>
      <c r="V4" s="513"/>
      <c r="W4" s="517"/>
      <c r="X4" s="515"/>
      <c r="Y4" s="517"/>
      <c r="Z4" s="513"/>
      <c r="AA4" s="517"/>
      <c r="AB4" s="515"/>
      <c r="AC4" s="517"/>
      <c r="AD4" s="513"/>
      <c r="AE4" s="508"/>
      <c r="AF4" s="508"/>
      <c r="AG4" s="508"/>
    </row>
    <row r="5" spans="1:36" s="14" customFormat="1" ht="19.5" customHeight="1" thickBot="1" x14ac:dyDescent="0.35">
      <c r="A5" s="61" t="s">
        <v>119</v>
      </c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3"/>
      <c r="O5" s="72"/>
      <c r="P5" s="72"/>
      <c r="Q5" s="72"/>
      <c r="R5" s="73"/>
      <c r="S5" s="72"/>
      <c r="T5" s="72"/>
      <c r="U5" s="72"/>
      <c r="V5" s="73"/>
      <c r="W5" s="72"/>
      <c r="X5" s="72"/>
      <c r="Y5" s="72"/>
      <c r="Z5" s="73"/>
      <c r="AA5" s="72"/>
      <c r="AB5" s="72"/>
      <c r="AC5" s="72"/>
      <c r="AD5" s="73"/>
      <c r="AE5" s="72"/>
      <c r="AF5" s="72"/>
      <c r="AG5" s="74"/>
    </row>
    <row r="6" spans="1:36" s="7" customFormat="1" ht="23.25" customHeight="1" thickBot="1" x14ac:dyDescent="0.35">
      <c r="A6" s="11" t="s">
        <v>172</v>
      </c>
      <c r="B6" s="495" t="s">
        <v>120</v>
      </c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7"/>
    </row>
    <row r="7" spans="1:36" s="7" customFormat="1" ht="21.95" customHeight="1" thickBot="1" x14ac:dyDescent="0.35">
      <c r="A7" s="488" t="s">
        <v>112</v>
      </c>
      <c r="B7" s="489"/>
      <c r="C7" s="75"/>
      <c r="D7" s="75">
        <f>SUM(D8:D10)</f>
        <v>15</v>
      </c>
      <c r="E7" s="75">
        <f>D7*30</f>
        <v>450</v>
      </c>
      <c r="F7" s="75"/>
      <c r="G7" s="257"/>
      <c r="H7" s="75"/>
      <c r="I7" s="257"/>
      <c r="J7" s="75"/>
      <c r="K7" s="501">
        <f>SUM(K8:M10)</f>
        <v>1</v>
      </c>
      <c r="L7" s="502"/>
      <c r="M7" s="503"/>
      <c r="N7" s="266">
        <f>SUM(N8:N10)</f>
        <v>5</v>
      </c>
      <c r="O7" s="504">
        <f>SUM(K8:M10)</f>
        <v>1</v>
      </c>
      <c r="P7" s="505"/>
      <c r="Q7" s="506"/>
      <c r="R7" s="267">
        <f>SUM(R8:R10)</f>
        <v>10</v>
      </c>
      <c r="S7" s="504">
        <f>SUM(S8:U10)</f>
        <v>0</v>
      </c>
      <c r="T7" s="505"/>
      <c r="U7" s="506"/>
      <c r="V7" s="267">
        <f>SUM(V8:V10)</f>
        <v>0</v>
      </c>
      <c r="W7" s="504">
        <f>SUM(W8:Y10)</f>
        <v>0</v>
      </c>
      <c r="X7" s="505"/>
      <c r="Y7" s="506"/>
      <c r="Z7" s="267">
        <f>SUM(Z8:Z10)</f>
        <v>0</v>
      </c>
      <c r="AA7" s="504">
        <f>SUM(AA8:AC10)</f>
        <v>0</v>
      </c>
      <c r="AB7" s="505"/>
      <c r="AC7" s="506"/>
      <c r="AD7" s="267">
        <f>SUM(AD8:AD10)</f>
        <v>0</v>
      </c>
      <c r="AE7" s="75"/>
      <c r="AF7" s="374"/>
      <c r="AG7" s="75"/>
    </row>
    <row r="8" spans="1:36" s="5" customFormat="1" ht="18" customHeight="1" x14ac:dyDescent="0.3">
      <c r="A8" s="69" t="s">
        <v>173</v>
      </c>
      <c r="B8" s="70" t="s">
        <v>166</v>
      </c>
      <c r="C8" s="76" t="s">
        <v>145</v>
      </c>
      <c r="D8" s="89">
        <v>5</v>
      </c>
      <c r="E8" s="90">
        <f>D8*30</f>
        <v>150</v>
      </c>
      <c r="F8" s="90">
        <f t="shared" ref="F8:F10" si="0">G8+H8+I8</f>
        <v>4</v>
      </c>
      <c r="G8" s="91"/>
      <c r="H8" s="90"/>
      <c r="I8" s="91">
        <v>4</v>
      </c>
      <c r="J8" s="90">
        <f t="shared" ref="J8:J10" si="1">E8-F8</f>
        <v>146</v>
      </c>
      <c r="K8" s="92"/>
      <c r="L8" s="93"/>
      <c r="M8" s="394"/>
      <c r="N8" s="268"/>
      <c r="O8" s="92"/>
      <c r="P8" s="93"/>
      <c r="Q8" s="95">
        <v>0.25</v>
      </c>
      <c r="R8" s="269">
        <v>5</v>
      </c>
      <c r="S8" s="96"/>
      <c r="T8" s="93"/>
      <c r="U8" s="97"/>
      <c r="V8" s="269"/>
      <c r="W8" s="92"/>
      <c r="X8" s="93"/>
      <c r="Y8" s="95"/>
      <c r="Z8" s="269"/>
      <c r="AA8" s="92"/>
      <c r="AB8" s="93"/>
      <c r="AC8" s="95"/>
      <c r="AD8" s="269"/>
      <c r="AE8" s="380">
        <v>2</v>
      </c>
      <c r="AF8" s="98"/>
      <c r="AG8" s="380"/>
      <c r="AH8" s="396"/>
    </row>
    <row r="9" spans="1:36" s="5" customFormat="1" ht="60" customHeight="1" x14ac:dyDescent="0.3">
      <c r="A9" s="69" t="s">
        <v>174</v>
      </c>
      <c r="B9" s="70" t="s">
        <v>167</v>
      </c>
      <c r="C9" s="76" t="s">
        <v>208</v>
      </c>
      <c r="D9" s="62">
        <v>5</v>
      </c>
      <c r="E9" s="63">
        <f t="shared" ref="E9:E11" si="2">D9*30</f>
        <v>150</v>
      </c>
      <c r="F9" s="63">
        <f t="shared" si="0"/>
        <v>16</v>
      </c>
      <c r="G9" s="99">
        <v>8</v>
      </c>
      <c r="H9" s="63"/>
      <c r="I9" s="99">
        <v>8</v>
      </c>
      <c r="J9" s="63">
        <f t="shared" si="1"/>
        <v>134</v>
      </c>
      <c r="K9" s="395">
        <v>0.5</v>
      </c>
      <c r="L9" s="101"/>
      <c r="M9" s="102">
        <v>0.5</v>
      </c>
      <c r="N9" s="270">
        <v>5</v>
      </c>
      <c r="O9" s="100"/>
      <c r="P9" s="101"/>
      <c r="Q9" s="102"/>
      <c r="R9" s="270"/>
      <c r="S9" s="137"/>
      <c r="T9" s="96"/>
      <c r="U9" s="136"/>
      <c r="V9" s="269"/>
      <c r="W9" s="96"/>
      <c r="X9" s="96"/>
      <c r="Y9" s="138"/>
      <c r="Z9" s="269"/>
      <c r="AA9" s="96"/>
      <c r="AB9" s="96"/>
      <c r="AC9" s="138"/>
      <c r="AD9" s="269"/>
      <c r="AE9" s="380">
        <v>1</v>
      </c>
      <c r="AF9" s="113"/>
      <c r="AG9" s="62"/>
    </row>
    <row r="10" spans="1:36" s="5" customFormat="1" ht="39.950000000000003" customHeight="1" thickBot="1" x14ac:dyDescent="0.35">
      <c r="A10" s="69" t="s">
        <v>175</v>
      </c>
      <c r="B10" s="271" t="s">
        <v>168</v>
      </c>
      <c r="C10" s="76" t="s">
        <v>169</v>
      </c>
      <c r="D10" s="63">
        <v>5</v>
      </c>
      <c r="E10" s="63">
        <f t="shared" si="2"/>
        <v>150</v>
      </c>
      <c r="F10" s="63">
        <f t="shared" si="0"/>
        <v>16</v>
      </c>
      <c r="G10" s="99">
        <v>8</v>
      </c>
      <c r="H10" s="63"/>
      <c r="I10" s="99">
        <v>8</v>
      </c>
      <c r="J10" s="63">
        <f t="shared" si="1"/>
        <v>134</v>
      </c>
      <c r="K10" s="395"/>
      <c r="L10" s="101"/>
      <c r="M10" s="102"/>
      <c r="N10" s="270"/>
      <c r="O10" s="100">
        <v>0.5</v>
      </c>
      <c r="P10" s="101"/>
      <c r="Q10" s="102">
        <v>0.5</v>
      </c>
      <c r="R10" s="270">
        <v>5</v>
      </c>
      <c r="S10" s="139"/>
      <c r="T10" s="101"/>
      <c r="U10" s="140"/>
      <c r="V10" s="119"/>
      <c r="W10" s="139"/>
      <c r="X10" s="101"/>
      <c r="Y10" s="140"/>
      <c r="Z10" s="119"/>
      <c r="AA10" s="139"/>
      <c r="AB10" s="101"/>
      <c r="AC10" s="140"/>
      <c r="AD10" s="119"/>
      <c r="AE10" s="63">
        <v>2</v>
      </c>
      <c r="AF10" s="115"/>
      <c r="AG10" s="62"/>
      <c r="AH10" s="396"/>
      <c r="AI10" s="7"/>
      <c r="AJ10" s="7"/>
    </row>
    <row r="11" spans="1:36" s="5" customFormat="1" ht="19.5" customHeight="1" thickBot="1" x14ac:dyDescent="0.35">
      <c r="A11" s="490" t="s">
        <v>99</v>
      </c>
      <c r="B11" s="491"/>
      <c r="C11" s="17"/>
      <c r="D11" s="141">
        <v>15</v>
      </c>
      <c r="E11" s="75">
        <f t="shared" si="2"/>
        <v>450</v>
      </c>
      <c r="F11" s="75"/>
      <c r="G11" s="75"/>
      <c r="H11" s="75"/>
      <c r="I11" s="75"/>
      <c r="J11" s="75"/>
      <c r="K11" s="504">
        <f>1*ПГС!K10:M10</f>
        <v>1.25</v>
      </c>
      <c r="L11" s="505"/>
      <c r="M11" s="506"/>
      <c r="N11" s="267">
        <f>1*ПГС!N10</f>
        <v>10</v>
      </c>
      <c r="O11" s="504">
        <f>1*ПГС!O10:Q10</f>
        <v>1</v>
      </c>
      <c r="P11" s="505"/>
      <c r="Q11" s="506"/>
      <c r="R11" s="267">
        <f>1*ПГС!R10</f>
        <v>5</v>
      </c>
      <c r="S11" s="504">
        <f>1*ПГС!S10:U10</f>
        <v>0</v>
      </c>
      <c r="T11" s="505"/>
      <c r="U11" s="506"/>
      <c r="V11" s="267">
        <f>1*ПГС!V10</f>
        <v>0</v>
      </c>
      <c r="W11" s="504">
        <f>1*ПГС!W10:Y10</f>
        <v>0</v>
      </c>
      <c r="X11" s="505"/>
      <c r="Y11" s="506"/>
      <c r="Z11" s="267">
        <f>1*ПГС!Z10</f>
        <v>0</v>
      </c>
      <c r="AA11" s="504">
        <f>1*ПГС!AA10:AC10</f>
        <v>0</v>
      </c>
      <c r="AB11" s="505"/>
      <c r="AC11" s="506"/>
      <c r="AD11" s="267">
        <f>1*ПГС!AH10</f>
        <v>0</v>
      </c>
      <c r="AE11" s="75"/>
      <c r="AF11" s="142"/>
      <c r="AG11" s="141"/>
    </row>
    <row r="12" spans="1:36" s="1" customFormat="1" ht="19.5" customHeight="1" thickBot="1" x14ac:dyDescent="0.35">
      <c r="A12" s="66"/>
      <c r="B12" s="67" t="s">
        <v>106</v>
      </c>
      <c r="C12" s="68"/>
      <c r="D12" s="250">
        <f>D7+D11</f>
        <v>30</v>
      </c>
      <c r="E12" s="250">
        <f>E7+E11</f>
        <v>900</v>
      </c>
      <c r="F12" s="143"/>
      <c r="G12" s="143"/>
      <c r="H12" s="143"/>
      <c r="I12" s="143"/>
      <c r="J12" s="143"/>
      <c r="K12" s="463">
        <f>SUM(K8:M11)</f>
        <v>2.25</v>
      </c>
      <c r="L12" s="463"/>
      <c r="M12" s="464"/>
      <c r="N12" s="250">
        <f>SUM(N8:N11)</f>
        <v>15</v>
      </c>
      <c r="O12" s="462">
        <f>SUM(O8:Q11)</f>
        <v>2.25</v>
      </c>
      <c r="P12" s="463"/>
      <c r="Q12" s="464"/>
      <c r="R12" s="144">
        <f>SUM(R8:R11)</f>
        <v>15</v>
      </c>
      <c r="S12" s="462">
        <f>SUM(S8:U11)</f>
        <v>0</v>
      </c>
      <c r="T12" s="463"/>
      <c r="U12" s="464"/>
      <c r="V12" s="250">
        <f>SUM(V8:V11)</f>
        <v>0</v>
      </c>
      <c r="W12" s="462">
        <f>SUM(W8:Y11)</f>
        <v>0</v>
      </c>
      <c r="X12" s="463"/>
      <c r="Y12" s="464"/>
      <c r="Z12" s="144">
        <f>SUM(Z8:Z11)</f>
        <v>0</v>
      </c>
      <c r="AA12" s="462">
        <f>SUM(AA8:AC11)</f>
        <v>0</v>
      </c>
      <c r="AB12" s="463"/>
      <c r="AC12" s="464"/>
      <c r="AD12" s="144">
        <f>SUM(AD8:AD11)</f>
        <v>0</v>
      </c>
      <c r="AE12" s="145"/>
      <c r="AF12" s="373"/>
      <c r="AG12" s="143"/>
    </row>
    <row r="13" spans="1:36" s="7" customFormat="1" ht="23.25" customHeight="1" thickBot="1" x14ac:dyDescent="0.35">
      <c r="A13" s="11" t="s">
        <v>176</v>
      </c>
      <c r="B13" s="495" t="s">
        <v>46</v>
      </c>
      <c r="C13" s="496"/>
      <c r="D13" s="496"/>
      <c r="E13" s="496"/>
      <c r="F13" s="496"/>
      <c r="G13" s="496"/>
      <c r="H13" s="496"/>
      <c r="I13" s="496"/>
      <c r="J13" s="496"/>
      <c r="K13" s="496"/>
      <c r="L13" s="496"/>
      <c r="M13" s="496"/>
      <c r="N13" s="496"/>
      <c r="O13" s="496"/>
      <c r="P13" s="496"/>
      <c r="Q13" s="496"/>
      <c r="R13" s="496"/>
      <c r="S13" s="496"/>
      <c r="T13" s="496"/>
      <c r="U13" s="496"/>
      <c r="V13" s="496"/>
      <c r="W13" s="496"/>
      <c r="X13" s="496"/>
      <c r="Y13" s="496"/>
      <c r="Z13" s="496"/>
      <c r="AA13" s="496"/>
      <c r="AB13" s="496"/>
      <c r="AC13" s="496"/>
      <c r="AD13" s="496"/>
      <c r="AE13" s="496"/>
      <c r="AF13" s="496"/>
      <c r="AG13" s="497"/>
    </row>
    <row r="14" spans="1:36" s="7" customFormat="1" ht="21.95" customHeight="1" thickBot="1" x14ac:dyDescent="0.35">
      <c r="A14" s="488" t="s">
        <v>113</v>
      </c>
      <c r="B14" s="489"/>
      <c r="C14" s="75"/>
      <c r="D14" s="256">
        <f>SUM(D15:D18)</f>
        <v>20</v>
      </c>
      <c r="E14" s="75">
        <f>D14*30</f>
        <v>600</v>
      </c>
      <c r="F14" s="75"/>
      <c r="G14" s="257"/>
      <c r="H14" s="75"/>
      <c r="I14" s="75"/>
      <c r="J14" s="75"/>
      <c r="K14" s="501">
        <f>SUM(K15:M18)</f>
        <v>2</v>
      </c>
      <c r="L14" s="502"/>
      <c r="M14" s="503"/>
      <c r="N14" s="266">
        <f>SUM(N15:N18)</f>
        <v>10</v>
      </c>
      <c r="O14" s="504">
        <f>SUM(O15:Q18)</f>
        <v>0</v>
      </c>
      <c r="P14" s="505"/>
      <c r="Q14" s="506"/>
      <c r="R14" s="267">
        <f>SUM(R15:R18)</f>
        <v>0</v>
      </c>
      <c r="S14" s="504">
        <f>SUM(S15:U18)</f>
        <v>2</v>
      </c>
      <c r="T14" s="505"/>
      <c r="U14" s="506"/>
      <c r="V14" s="267">
        <f>SUM(V15:V18)</f>
        <v>10</v>
      </c>
      <c r="W14" s="504">
        <f>SUM(W15:Y18)</f>
        <v>0</v>
      </c>
      <c r="X14" s="505"/>
      <c r="Y14" s="506"/>
      <c r="Z14" s="272">
        <f>SUM(Z15:Z18)</f>
        <v>0</v>
      </c>
      <c r="AA14" s="504">
        <f>SUM(AA15:AC18)</f>
        <v>0</v>
      </c>
      <c r="AB14" s="505"/>
      <c r="AC14" s="506"/>
      <c r="AD14" s="272">
        <f>SUM(AD15:AD18)</f>
        <v>0</v>
      </c>
      <c r="AE14" s="75"/>
      <c r="AF14" s="374"/>
      <c r="AG14" s="75"/>
    </row>
    <row r="15" spans="1:36" s="5" customFormat="1" ht="42" customHeight="1" x14ac:dyDescent="0.3">
      <c r="A15" s="59" t="s">
        <v>177</v>
      </c>
      <c r="B15" s="58" t="s">
        <v>204</v>
      </c>
      <c r="C15" s="273" t="s">
        <v>209</v>
      </c>
      <c r="D15" s="104">
        <v>5</v>
      </c>
      <c r="E15" s="90">
        <f t="shared" ref="E15:E18" si="3">D15*30</f>
        <v>150</v>
      </c>
      <c r="F15" s="90">
        <v>16</v>
      </c>
      <c r="G15" s="91">
        <v>8</v>
      </c>
      <c r="H15" s="90"/>
      <c r="I15" s="91">
        <v>8</v>
      </c>
      <c r="J15" s="90">
        <f t="shared" ref="J15:J18" si="4">E15-F15</f>
        <v>134</v>
      </c>
      <c r="K15" s="105">
        <v>0.5</v>
      </c>
      <c r="L15" s="106"/>
      <c r="M15" s="107">
        <v>0.5</v>
      </c>
      <c r="N15" s="90">
        <v>5</v>
      </c>
      <c r="O15" s="105"/>
      <c r="P15" s="106"/>
      <c r="Q15" s="107"/>
      <c r="R15" s="90"/>
      <c r="S15" s="105"/>
      <c r="T15" s="106"/>
      <c r="U15" s="107"/>
      <c r="V15" s="90"/>
      <c r="W15" s="108"/>
      <c r="X15" s="106"/>
      <c r="Y15" s="109"/>
      <c r="Z15" s="274"/>
      <c r="AA15" s="108"/>
      <c r="AB15" s="382"/>
      <c r="AC15" s="109"/>
      <c r="AD15" s="274"/>
      <c r="AE15" s="380">
        <v>1</v>
      </c>
      <c r="AF15" s="98"/>
      <c r="AG15" s="380"/>
    </row>
    <row r="16" spans="1:36" s="5" customFormat="1" ht="39.950000000000003" customHeight="1" x14ac:dyDescent="0.3">
      <c r="A16" s="59" t="s">
        <v>178</v>
      </c>
      <c r="B16" s="275" t="s">
        <v>205</v>
      </c>
      <c r="C16" s="273" t="s">
        <v>210</v>
      </c>
      <c r="D16" s="276">
        <v>5</v>
      </c>
      <c r="E16" s="63">
        <f t="shared" si="3"/>
        <v>150</v>
      </c>
      <c r="F16" s="63">
        <v>16</v>
      </c>
      <c r="G16" s="99">
        <v>8</v>
      </c>
      <c r="H16" s="63"/>
      <c r="I16" s="99">
        <v>8</v>
      </c>
      <c r="J16" s="63">
        <f t="shared" si="4"/>
        <v>134</v>
      </c>
      <c r="K16" s="110">
        <v>0.5</v>
      </c>
      <c r="L16" s="111"/>
      <c r="M16" s="112">
        <v>0.5</v>
      </c>
      <c r="N16" s="63">
        <v>5</v>
      </c>
      <c r="O16" s="110"/>
      <c r="P16" s="111"/>
      <c r="Q16" s="112"/>
      <c r="R16" s="63"/>
      <c r="S16" s="110"/>
      <c r="T16" s="111"/>
      <c r="U16" s="112"/>
      <c r="V16" s="63"/>
      <c r="W16" s="110"/>
      <c r="X16" s="111"/>
      <c r="Y16" s="112"/>
      <c r="Z16" s="63"/>
      <c r="AA16" s="110"/>
      <c r="AB16" s="111"/>
      <c r="AC16" s="112"/>
      <c r="AD16" s="63"/>
      <c r="AE16" s="380">
        <v>1</v>
      </c>
      <c r="AF16" s="113"/>
      <c r="AG16" s="114"/>
    </row>
    <row r="17" spans="1:36" s="5" customFormat="1" ht="62.25" customHeight="1" x14ac:dyDescent="0.3">
      <c r="A17" s="59" t="s">
        <v>179</v>
      </c>
      <c r="B17" s="423" t="s">
        <v>206</v>
      </c>
      <c r="C17" s="273" t="s">
        <v>211</v>
      </c>
      <c r="D17" s="276">
        <v>5</v>
      </c>
      <c r="E17" s="63">
        <f t="shared" si="3"/>
        <v>150</v>
      </c>
      <c r="F17" s="63">
        <v>16</v>
      </c>
      <c r="G17" s="99">
        <v>8</v>
      </c>
      <c r="H17" s="63"/>
      <c r="I17" s="99">
        <v>8</v>
      </c>
      <c r="J17" s="63">
        <f t="shared" si="4"/>
        <v>134</v>
      </c>
      <c r="K17" s="110"/>
      <c r="L17" s="111"/>
      <c r="M17" s="112"/>
      <c r="N17" s="63"/>
      <c r="O17" s="110"/>
      <c r="P17" s="111"/>
      <c r="Q17" s="112"/>
      <c r="R17" s="63"/>
      <c r="S17" s="110">
        <v>0.5</v>
      </c>
      <c r="T17" s="111"/>
      <c r="U17" s="112">
        <v>0.5</v>
      </c>
      <c r="V17" s="63">
        <v>5</v>
      </c>
      <c r="W17" s="110"/>
      <c r="X17" s="111"/>
      <c r="Y17" s="112"/>
      <c r="Z17" s="63"/>
      <c r="AA17" s="110"/>
      <c r="AB17" s="111"/>
      <c r="AC17" s="112"/>
      <c r="AD17" s="63"/>
      <c r="AE17" s="63">
        <v>3</v>
      </c>
      <c r="AF17" s="115"/>
      <c r="AG17" s="62"/>
    </row>
    <row r="18" spans="1:36" s="5" customFormat="1" ht="66" customHeight="1" thickBot="1" x14ac:dyDescent="0.35">
      <c r="A18" s="59" t="s">
        <v>180</v>
      </c>
      <c r="B18" s="424" t="s">
        <v>207</v>
      </c>
      <c r="C18" s="273" t="s">
        <v>212</v>
      </c>
      <c r="D18" s="276">
        <v>5</v>
      </c>
      <c r="E18" s="63">
        <f t="shared" si="3"/>
        <v>150</v>
      </c>
      <c r="F18" s="63">
        <v>16</v>
      </c>
      <c r="G18" s="99">
        <v>8</v>
      </c>
      <c r="H18" s="63"/>
      <c r="I18" s="99">
        <v>8</v>
      </c>
      <c r="J18" s="63">
        <f t="shared" si="4"/>
        <v>134</v>
      </c>
      <c r="K18" s="110"/>
      <c r="L18" s="111"/>
      <c r="M18" s="112"/>
      <c r="N18" s="63"/>
      <c r="O18" s="110"/>
      <c r="P18" s="111"/>
      <c r="Q18" s="112"/>
      <c r="R18" s="277"/>
      <c r="S18" s="110">
        <v>0.5</v>
      </c>
      <c r="T18" s="111"/>
      <c r="U18" s="116">
        <v>0.5</v>
      </c>
      <c r="V18" s="277">
        <v>5</v>
      </c>
      <c r="W18" s="110"/>
      <c r="X18" s="111"/>
      <c r="Y18" s="116"/>
      <c r="Z18" s="62"/>
      <c r="AA18" s="110"/>
      <c r="AB18" s="111"/>
      <c r="AC18" s="116"/>
      <c r="AD18" s="62"/>
      <c r="AE18" s="63">
        <v>3</v>
      </c>
      <c r="AF18" s="118"/>
      <c r="AG18" s="119"/>
    </row>
    <row r="19" spans="1:36" s="5" customFormat="1" ht="19.5" customHeight="1" thickBot="1" x14ac:dyDescent="0.35">
      <c r="A19" s="490" t="s">
        <v>99</v>
      </c>
      <c r="B19" s="491"/>
      <c r="C19" s="17"/>
      <c r="D19" s="142">
        <v>30</v>
      </c>
      <c r="E19" s="75">
        <f>D19*30</f>
        <v>900</v>
      </c>
      <c r="F19" s="75"/>
      <c r="G19" s="75"/>
      <c r="H19" s="75"/>
      <c r="I19" s="75"/>
      <c r="J19" s="75"/>
      <c r="K19" s="498">
        <f>1*ПГС!K19:M19</f>
        <v>0</v>
      </c>
      <c r="L19" s="499"/>
      <c r="M19" s="500"/>
      <c r="N19" s="267">
        <f>1*ПГС!N19</f>
        <v>0</v>
      </c>
      <c r="O19" s="498">
        <f>1*ПГС!O19:Q19</f>
        <v>1</v>
      </c>
      <c r="P19" s="499"/>
      <c r="Q19" s="500"/>
      <c r="R19" s="272">
        <f>1*ПГС!R19</f>
        <v>5</v>
      </c>
      <c r="S19" s="498">
        <f>1*ПГС!S19:U19</f>
        <v>2</v>
      </c>
      <c r="T19" s="499"/>
      <c r="U19" s="500"/>
      <c r="V19" s="75">
        <f>1*ПГС!V19</f>
        <v>10</v>
      </c>
      <c r="W19" s="498">
        <f>1*ПГС!W19:Y19</f>
        <v>3</v>
      </c>
      <c r="X19" s="499"/>
      <c r="Y19" s="500"/>
      <c r="Z19" s="75">
        <f>1*ПГС!Z19</f>
        <v>15</v>
      </c>
      <c r="AA19" s="498">
        <f>1*ПГС!AA19:AC19</f>
        <v>0</v>
      </c>
      <c r="AB19" s="499"/>
      <c r="AC19" s="500"/>
      <c r="AD19" s="75">
        <f>1*ПГС!AD19</f>
        <v>0</v>
      </c>
      <c r="AE19" s="75"/>
      <c r="AF19" s="142"/>
      <c r="AG19" s="141"/>
    </row>
    <row r="20" spans="1:36" s="1" customFormat="1" ht="19.5" customHeight="1" thickBot="1" x14ac:dyDescent="0.35">
      <c r="A20" s="66"/>
      <c r="B20" s="67" t="s">
        <v>131</v>
      </c>
      <c r="C20" s="68"/>
      <c r="D20" s="250">
        <v>50</v>
      </c>
      <c r="E20" s="68">
        <f>D20*30</f>
        <v>1500</v>
      </c>
      <c r="F20" s="251"/>
      <c r="G20" s="143"/>
      <c r="H20" s="143"/>
      <c r="I20" s="143"/>
      <c r="J20" s="143"/>
      <c r="K20" s="462">
        <f>SUM(K15:M19)</f>
        <v>2</v>
      </c>
      <c r="L20" s="463"/>
      <c r="M20" s="464"/>
      <c r="N20" s="250">
        <f>SUM(N15:N19)</f>
        <v>10</v>
      </c>
      <c r="O20" s="462">
        <f>SUM(O15:Q19)</f>
        <v>1</v>
      </c>
      <c r="P20" s="463"/>
      <c r="Q20" s="464"/>
      <c r="R20" s="144">
        <f>SUM(R15:R19)</f>
        <v>5</v>
      </c>
      <c r="S20" s="462">
        <f>SUM(S15:U19)</f>
        <v>4</v>
      </c>
      <c r="T20" s="463"/>
      <c r="U20" s="464"/>
      <c r="V20" s="250">
        <f>SUM(V15:V19)</f>
        <v>20</v>
      </c>
      <c r="W20" s="462">
        <f>SUM(W15:Y19)</f>
        <v>3</v>
      </c>
      <c r="X20" s="463"/>
      <c r="Y20" s="464"/>
      <c r="Z20" s="144">
        <f>SUM(Z15:Z19)</f>
        <v>15</v>
      </c>
      <c r="AA20" s="462">
        <f>SUM(AA15:AC19)</f>
        <v>0</v>
      </c>
      <c r="AB20" s="463"/>
      <c r="AC20" s="464"/>
      <c r="AD20" s="144">
        <f>SUM(AD15:AD19)</f>
        <v>0</v>
      </c>
      <c r="AE20" s="373"/>
      <c r="AF20" s="373"/>
      <c r="AG20" s="143"/>
    </row>
    <row r="21" spans="1:36" s="5" customFormat="1" ht="19.5" customHeight="1" x14ac:dyDescent="0.3">
      <c r="A21" s="61" t="s">
        <v>108</v>
      </c>
      <c r="B21" s="283" t="s">
        <v>141</v>
      </c>
      <c r="C21" s="273"/>
      <c r="D21" s="62">
        <v>20</v>
      </c>
      <c r="E21" s="63">
        <f>D21*30</f>
        <v>600</v>
      </c>
      <c r="F21" s="110"/>
      <c r="G21" s="111"/>
      <c r="H21" s="111"/>
      <c r="I21" s="112"/>
      <c r="J21" s="248"/>
      <c r="K21" s="120"/>
      <c r="L21" s="111"/>
      <c r="M21" s="121"/>
      <c r="N21" s="278"/>
      <c r="O21" s="120"/>
      <c r="P21" s="111"/>
      <c r="Q21" s="121"/>
      <c r="R21" s="279">
        <v>5</v>
      </c>
      <c r="S21" s="120"/>
      <c r="T21" s="111"/>
      <c r="U21" s="121"/>
      <c r="V21" s="62">
        <v>5</v>
      </c>
      <c r="W21" s="120"/>
      <c r="X21" s="111"/>
      <c r="Y21" s="121"/>
      <c r="Z21" s="62">
        <v>10</v>
      </c>
      <c r="AA21" s="120"/>
      <c r="AB21" s="111"/>
      <c r="AC21" s="121"/>
      <c r="AD21" s="62"/>
      <c r="AE21" s="63"/>
      <c r="AF21" s="158" t="s">
        <v>124</v>
      </c>
      <c r="AG21" s="119"/>
    </row>
    <row r="22" spans="1:36" s="5" customFormat="1" ht="42" customHeight="1" thickBot="1" x14ac:dyDescent="0.35">
      <c r="A22" s="64" t="s">
        <v>109</v>
      </c>
      <c r="B22" s="65" t="s">
        <v>123</v>
      </c>
      <c r="C22" s="273"/>
      <c r="D22" s="123">
        <v>20</v>
      </c>
      <c r="E22" s="63">
        <f>D22*30</f>
        <v>600</v>
      </c>
      <c r="F22" s="124"/>
      <c r="G22" s="125"/>
      <c r="H22" s="125"/>
      <c r="I22" s="126"/>
      <c r="J22" s="123"/>
      <c r="K22" s="127"/>
      <c r="L22" s="125"/>
      <c r="M22" s="128"/>
      <c r="N22" s="280"/>
      <c r="O22" s="127"/>
      <c r="P22" s="125"/>
      <c r="Q22" s="128"/>
      <c r="R22" s="281"/>
      <c r="S22" s="127"/>
      <c r="T22" s="125"/>
      <c r="U22" s="128"/>
      <c r="V22" s="282"/>
      <c r="W22" s="127"/>
      <c r="X22" s="125"/>
      <c r="Y22" s="128"/>
      <c r="Z22" s="282"/>
      <c r="AA22" s="127"/>
      <c r="AB22" s="381"/>
      <c r="AC22" s="128"/>
      <c r="AD22" s="384">
        <v>20</v>
      </c>
      <c r="AE22" s="386"/>
      <c r="AF22" s="129"/>
      <c r="AG22" s="130">
        <v>5</v>
      </c>
    </row>
    <row r="23" spans="1:36" s="12" customFormat="1" ht="49.5" customHeight="1" thickBot="1" x14ac:dyDescent="0.35">
      <c r="A23" s="485" t="s">
        <v>142</v>
      </c>
      <c r="B23" s="486"/>
      <c r="C23" s="148"/>
      <c r="D23" s="149">
        <f t="shared" ref="D23:E23" si="5">D20+D12</f>
        <v>80</v>
      </c>
      <c r="E23" s="246">
        <f t="shared" si="5"/>
        <v>2400</v>
      </c>
      <c r="F23" s="150"/>
      <c r="G23" s="247"/>
      <c r="H23" s="246"/>
      <c r="I23" s="247"/>
      <c r="J23" s="246"/>
      <c r="K23" s="151"/>
      <c r="L23" s="152"/>
      <c r="M23" s="153"/>
      <c r="N23" s="258"/>
      <c r="O23" s="151"/>
      <c r="P23" s="152"/>
      <c r="Q23" s="153"/>
      <c r="R23" s="258"/>
      <c r="S23" s="151"/>
      <c r="T23" s="152"/>
      <c r="U23" s="153"/>
      <c r="V23" s="258"/>
      <c r="W23" s="151"/>
      <c r="X23" s="152"/>
      <c r="Y23" s="153"/>
      <c r="Z23" s="258"/>
      <c r="AA23" s="151"/>
      <c r="AB23" s="152"/>
      <c r="AC23" s="153"/>
      <c r="AD23" s="371"/>
      <c r="AE23" s="149"/>
      <c r="AF23" s="154"/>
      <c r="AG23" s="155"/>
      <c r="AH23" s="8"/>
      <c r="AI23" s="9"/>
      <c r="AJ23" s="9"/>
    </row>
    <row r="24" spans="1:36" s="12" customFormat="1" ht="42" customHeight="1" thickBot="1" x14ac:dyDescent="0.35">
      <c r="A24" s="467" t="s">
        <v>143</v>
      </c>
      <c r="B24" s="468"/>
      <c r="C24" s="287"/>
      <c r="D24" s="288">
        <f>D23+D21+D22</f>
        <v>120</v>
      </c>
      <c r="E24" s="288">
        <f t="shared" ref="E24" si="6">E22+E21+E20+E12</f>
        <v>3600</v>
      </c>
      <c r="F24" s="289"/>
      <c r="G24" s="290"/>
      <c r="H24" s="288"/>
      <c r="I24" s="291"/>
      <c r="J24" s="292"/>
      <c r="K24" s="469">
        <f>K20+K12</f>
        <v>4.25</v>
      </c>
      <c r="L24" s="470"/>
      <c r="M24" s="471"/>
      <c r="N24" s="293">
        <f>N22+N21+N20+N12</f>
        <v>25</v>
      </c>
      <c r="O24" s="469">
        <f>O20+O12</f>
        <v>3.25</v>
      </c>
      <c r="P24" s="470"/>
      <c r="Q24" s="471"/>
      <c r="R24" s="293">
        <f>R22+R21+R20+R12</f>
        <v>25</v>
      </c>
      <c r="S24" s="469">
        <f>S20+S12</f>
        <v>4</v>
      </c>
      <c r="T24" s="470"/>
      <c r="U24" s="471"/>
      <c r="V24" s="294">
        <f>V22+V21+V20+V12</f>
        <v>25</v>
      </c>
      <c r="W24" s="469">
        <f>W20+W12</f>
        <v>3</v>
      </c>
      <c r="X24" s="470"/>
      <c r="Y24" s="471"/>
      <c r="Z24" s="293">
        <f>Z22+Z21+Z20+Z12</f>
        <v>25</v>
      </c>
      <c r="AA24" s="469">
        <f>AA20+AA12</f>
        <v>0</v>
      </c>
      <c r="AB24" s="470"/>
      <c r="AC24" s="471"/>
      <c r="AD24" s="293">
        <f>AD22+AD21+AD20+AD12</f>
        <v>20</v>
      </c>
      <c r="AE24" s="288"/>
      <c r="AF24" s="295"/>
      <c r="AG24" s="296"/>
      <c r="AH24" s="8"/>
      <c r="AI24" s="9"/>
      <c r="AJ24" s="9"/>
    </row>
    <row r="25" spans="1:36" s="12" customFormat="1" ht="19.5" customHeight="1" thickBot="1" x14ac:dyDescent="0.35">
      <c r="A25" s="18" t="s">
        <v>36</v>
      </c>
      <c r="B25" s="19" t="s">
        <v>100</v>
      </c>
      <c r="C25" s="20" t="s">
        <v>36</v>
      </c>
      <c r="D25" s="20"/>
      <c r="E25" s="20"/>
      <c r="F25" s="21"/>
      <c r="G25" s="21"/>
      <c r="H25" s="21"/>
      <c r="I25" s="21"/>
      <c r="J25" s="22"/>
      <c r="K25" s="472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73"/>
      <c r="W25" s="473"/>
      <c r="X25" s="473"/>
      <c r="Y25" s="473"/>
      <c r="Z25" s="473"/>
      <c r="AA25" s="473"/>
      <c r="AB25" s="473"/>
      <c r="AC25" s="473"/>
      <c r="AD25" s="473"/>
      <c r="AE25" s="473"/>
      <c r="AF25" s="473"/>
      <c r="AG25" s="474"/>
      <c r="AH25" s="9"/>
      <c r="AI25" s="13"/>
      <c r="AJ25" s="9"/>
    </row>
    <row r="26" spans="1:36" s="10" customFormat="1" ht="19.5" customHeight="1" thickBot="1" x14ac:dyDescent="0.4">
      <c r="A26" s="255"/>
      <c r="B26" s="23"/>
      <c r="C26" s="17"/>
      <c r="D26" s="24"/>
      <c r="E26" s="17"/>
      <c r="F26" s="25"/>
      <c r="G26" s="26"/>
      <c r="H26" s="26"/>
      <c r="I26" s="26"/>
      <c r="J26" s="27"/>
      <c r="K26" s="28"/>
      <c r="L26" s="26"/>
      <c r="M26" s="29"/>
      <c r="N26" s="30"/>
      <c r="O26" s="25"/>
      <c r="P26" s="26"/>
      <c r="Q26" s="29"/>
      <c r="R26" s="31"/>
      <c r="S26" s="25"/>
      <c r="T26" s="26"/>
      <c r="U26" s="29"/>
      <c r="V26" s="32"/>
      <c r="W26" s="25"/>
      <c r="X26" s="26"/>
      <c r="Y26" s="29"/>
      <c r="Z26" s="33"/>
      <c r="AA26" s="25"/>
      <c r="AB26" s="26"/>
      <c r="AC26" s="29"/>
      <c r="AD26" s="33"/>
      <c r="AE26" s="23"/>
      <c r="AF26" s="34"/>
      <c r="AG26" s="35"/>
    </row>
    <row r="27" spans="1:36" s="50" customFormat="1" ht="19.5" customHeight="1" thickBot="1" x14ac:dyDescent="0.35">
      <c r="A27" s="49"/>
    </row>
    <row r="28" spans="1:36" s="51" customFormat="1" ht="73.5" customHeight="1" thickBot="1" x14ac:dyDescent="0.35">
      <c r="A28" s="253" t="s">
        <v>116</v>
      </c>
      <c r="B28" s="36" t="s">
        <v>101</v>
      </c>
      <c r="C28" s="36" t="s">
        <v>47</v>
      </c>
      <c r="D28" s="476" t="s">
        <v>144</v>
      </c>
      <c r="E28" s="478"/>
      <c r="F28" s="477" t="s">
        <v>114</v>
      </c>
      <c r="G28" s="477"/>
      <c r="H28" s="478"/>
      <c r="I28" s="77"/>
      <c r="J28" s="36" t="s">
        <v>117</v>
      </c>
      <c r="K28" s="476" t="s">
        <v>102</v>
      </c>
      <c r="L28" s="477"/>
      <c r="M28" s="477"/>
      <c r="N28" s="477"/>
      <c r="O28" s="477"/>
      <c r="P28" s="477"/>
      <c r="Q28" s="477"/>
      <c r="R28" s="477"/>
      <c r="S28" s="477"/>
      <c r="T28" s="477"/>
      <c r="U28" s="477"/>
      <c r="V28" s="477"/>
      <c r="W28" s="477"/>
      <c r="X28" s="477"/>
      <c r="Y28" s="477"/>
      <c r="Z28" s="477"/>
      <c r="AA28" s="377"/>
      <c r="AB28" s="377"/>
      <c r="AC28" s="377"/>
      <c r="AD28" s="377"/>
      <c r="AE28" s="476" t="s">
        <v>115</v>
      </c>
      <c r="AF28" s="477"/>
      <c r="AG28" s="478"/>
    </row>
    <row r="29" spans="1:36" s="52" customFormat="1" ht="58.5" customHeight="1" thickBot="1" x14ac:dyDescent="0.35">
      <c r="A29" s="254" t="s">
        <v>38</v>
      </c>
      <c r="B29" s="37" t="s">
        <v>133</v>
      </c>
      <c r="C29" s="38">
        <v>2</v>
      </c>
      <c r="D29" s="479">
        <v>5</v>
      </c>
      <c r="E29" s="480"/>
      <c r="F29" s="479">
        <v>5</v>
      </c>
      <c r="G29" s="483"/>
      <c r="H29" s="480"/>
      <c r="I29" s="2"/>
      <c r="J29" s="261" t="s">
        <v>38</v>
      </c>
      <c r="K29" s="492" t="s">
        <v>202</v>
      </c>
      <c r="L29" s="493"/>
      <c r="M29" s="493"/>
      <c r="N29" s="493"/>
      <c r="O29" s="493"/>
      <c r="P29" s="493"/>
      <c r="Q29" s="493"/>
      <c r="R29" s="493"/>
      <c r="S29" s="493"/>
      <c r="T29" s="493"/>
      <c r="U29" s="493"/>
      <c r="V29" s="493"/>
      <c r="W29" s="493"/>
      <c r="X29" s="493"/>
      <c r="Y29" s="493"/>
      <c r="Z29" s="493"/>
      <c r="AA29" s="493"/>
      <c r="AB29" s="493"/>
      <c r="AC29" s="493"/>
      <c r="AD29" s="494"/>
      <c r="AE29" s="479">
        <v>11</v>
      </c>
      <c r="AF29" s="483"/>
      <c r="AG29" s="480"/>
    </row>
    <row r="30" spans="1:36" s="52" customFormat="1" ht="72" customHeight="1" thickBot="1" x14ac:dyDescent="0.35">
      <c r="A30" s="254" t="s">
        <v>39</v>
      </c>
      <c r="B30" s="39" t="s">
        <v>134</v>
      </c>
      <c r="C30" s="262">
        <v>3</v>
      </c>
      <c r="D30" s="481">
        <v>5</v>
      </c>
      <c r="E30" s="482"/>
      <c r="F30" s="481">
        <v>5</v>
      </c>
      <c r="G30" s="484"/>
      <c r="H30" s="482"/>
      <c r="I30" s="2"/>
      <c r="J30" s="38" t="s">
        <v>39</v>
      </c>
      <c r="K30" s="492" t="s">
        <v>203</v>
      </c>
      <c r="L30" s="493"/>
      <c r="M30" s="493"/>
      <c r="N30" s="493"/>
      <c r="O30" s="493"/>
      <c r="P30" s="493"/>
      <c r="Q30" s="493"/>
      <c r="R30" s="493"/>
      <c r="S30" s="493"/>
      <c r="T30" s="493"/>
      <c r="U30" s="493"/>
      <c r="V30" s="493"/>
      <c r="W30" s="493"/>
      <c r="X30" s="493"/>
      <c r="Y30" s="493"/>
      <c r="Z30" s="493"/>
      <c r="AA30" s="493"/>
      <c r="AB30" s="493"/>
      <c r="AC30" s="493"/>
      <c r="AD30" s="494"/>
      <c r="AE30" s="479">
        <v>2</v>
      </c>
      <c r="AF30" s="483"/>
      <c r="AG30" s="480"/>
    </row>
    <row r="31" spans="1:36" s="52" customFormat="1" ht="47.25" customHeight="1" thickBot="1" x14ac:dyDescent="0.35">
      <c r="A31" s="38" t="s">
        <v>40</v>
      </c>
      <c r="B31" s="37" t="s">
        <v>135</v>
      </c>
      <c r="C31" s="38">
        <v>4</v>
      </c>
      <c r="D31" s="479">
        <v>10</v>
      </c>
      <c r="E31" s="480"/>
      <c r="F31" s="479">
        <v>10</v>
      </c>
      <c r="G31" s="483"/>
      <c r="H31" s="480"/>
      <c r="I31" s="2"/>
      <c r="J31" s="78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53"/>
      <c r="AF31" s="53"/>
      <c r="AG31" s="53"/>
    </row>
    <row r="32" spans="1:36" s="2" customFormat="1" ht="18.75" customHeight="1" x14ac:dyDescent="0.3">
      <c r="A32" s="466" t="s">
        <v>87</v>
      </c>
      <c r="B32" s="466"/>
      <c r="C32" s="466"/>
      <c r="D32" s="466"/>
      <c r="E32" s="466"/>
      <c r="F32" s="466"/>
      <c r="G32" s="48"/>
      <c r="H32" s="48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</row>
    <row r="33" spans="1:39" s="5" customFormat="1" ht="19.5" customHeight="1" x14ac:dyDescent="0.3">
      <c r="A33" s="465" t="s">
        <v>121</v>
      </c>
      <c r="B33" s="465"/>
      <c r="C33" s="465"/>
      <c r="D33" s="465"/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65"/>
      <c r="P33" s="465"/>
      <c r="Q33" s="465"/>
      <c r="R33" s="465"/>
      <c r="S33" s="465"/>
      <c r="T33" s="465"/>
      <c r="U33" s="465"/>
      <c r="V33" s="465"/>
      <c r="W33" s="465"/>
      <c r="X33" s="465"/>
      <c r="Y33" s="465"/>
      <c r="Z33" s="465"/>
      <c r="AA33" s="465"/>
      <c r="AB33" s="465"/>
      <c r="AC33" s="465"/>
      <c r="AD33" s="465"/>
      <c r="AE33" s="465"/>
      <c r="AF33" s="465"/>
      <c r="AG33" s="465"/>
    </row>
    <row r="34" spans="1:39" s="5" customFormat="1" ht="19.5" customHeight="1" x14ac:dyDescent="0.3">
      <c r="A34" s="487" t="s">
        <v>122</v>
      </c>
      <c r="B34" s="487"/>
      <c r="C34" s="487"/>
      <c r="D34" s="487"/>
      <c r="E34" s="487"/>
      <c r="F34" s="487"/>
      <c r="G34" s="487"/>
      <c r="H34" s="487"/>
      <c r="I34" s="487"/>
      <c r="J34" s="487"/>
      <c r="K34" s="487"/>
      <c r="L34" s="487"/>
      <c r="M34" s="487"/>
      <c r="N34" s="487"/>
      <c r="O34" s="487"/>
      <c r="P34" s="487"/>
      <c r="Q34" s="487"/>
      <c r="R34" s="487"/>
      <c r="S34" s="487"/>
      <c r="T34" s="487"/>
      <c r="U34" s="487"/>
      <c r="V34" s="487"/>
      <c r="W34" s="487"/>
      <c r="X34" s="487"/>
      <c r="Y34" s="487"/>
      <c r="Z34" s="487"/>
      <c r="AA34" s="487"/>
      <c r="AB34" s="487"/>
      <c r="AC34" s="487"/>
      <c r="AD34" s="487"/>
      <c r="AE34" s="487"/>
      <c r="AF34" s="487"/>
      <c r="AG34" s="487"/>
    </row>
    <row r="35" spans="1:39" s="5" customFormat="1" ht="19.5" customHeight="1" x14ac:dyDescent="0.3">
      <c r="A35" s="487"/>
      <c r="B35" s="487"/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</row>
    <row r="36" spans="1:39" s="5" customFormat="1" ht="19.5" customHeight="1" x14ac:dyDescent="0.3">
      <c r="A36" s="260"/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375"/>
      <c r="AB36" s="375"/>
      <c r="AC36" s="375"/>
      <c r="AD36" s="375"/>
      <c r="AE36" s="375"/>
      <c r="AF36" s="375"/>
      <c r="AG36" s="375"/>
    </row>
    <row r="37" spans="1:39" ht="51.75" customHeight="1" x14ac:dyDescent="0.2">
      <c r="A37" s="475" t="s">
        <v>146</v>
      </c>
      <c r="B37" s="475"/>
      <c r="C37" s="475"/>
      <c r="D37" s="475"/>
      <c r="E37" s="475"/>
      <c r="F37" s="475"/>
      <c r="G37" s="475"/>
      <c r="H37" s="475"/>
      <c r="I37" s="475"/>
      <c r="J37" s="475"/>
      <c r="K37" s="475"/>
      <c r="L37" s="475"/>
      <c r="M37" s="475"/>
      <c r="N37" s="475"/>
      <c r="O37" s="475"/>
      <c r="P37" s="475"/>
      <c r="Q37" s="475"/>
      <c r="R37" s="475"/>
      <c r="S37" s="475"/>
      <c r="T37" s="475"/>
      <c r="U37" s="475"/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</row>
    <row r="38" spans="1:39" ht="57" customHeight="1" x14ac:dyDescent="0.2">
      <c r="A38" s="475" t="s">
        <v>147</v>
      </c>
      <c r="B38" s="475"/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475"/>
      <c r="O38" s="475"/>
      <c r="P38" s="475"/>
      <c r="Q38" s="475"/>
      <c r="R38" s="475"/>
      <c r="S38" s="475"/>
      <c r="T38" s="475"/>
      <c r="U38" s="475"/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</row>
    <row r="39" spans="1:39" ht="42" customHeight="1" x14ac:dyDescent="0.2">
      <c r="A39" s="252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376"/>
      <c r="AB39" s="376"/>
      <c r="AC39" s="376"/>
      <c r="AD39" s="376"/>
      <c r="AE39" s="376"/>
      <c r="AF39" s="376"/>
      <c r="AG39" s="376"/>
    </row>
    <row r="40" spans="1:39" ht="14.25" customHeight="1" x14ac:dyDescent="0.2">
      <c r="A40" s="252"/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376"/>
      <c r="AB40" s="376"/>
      <c r="AC40" s="376"/>
      <c r="AD40" s="376"/>
      <c r="AE40" s="376"/>
      <c r="AF40" s="376"/>
      <c r="AG40" s="376"/>
    </row>
    <row r="41" spans="1:39" s="3" customFormat="1" ht="15.75" customHeight="1" x14ac:dyDescent="0.3">
      <c r="A41" s="40" t="s">
        <v>228</v>
      </c>
      <c r="B41" s="40"/>
      <c r="C41" s="40"/>
      <c r="D41" s="40"/>
      <c r="E41" s="40"/>
      <c r="F41" s="41"/>
      <c r="I41" s="42" t="s">
        <v>229</v>
      </c>
      <c r="J41" s="41"/>
      <c r="K41" s="41"/>
      <c r="L41" s="41"/>
      <c r="M41" s="12"/>
      <c r="N41" s="41"/>
      <c r="O41" s="42"/>
      <c r="P41" s="40"/>
      <c r="Q41" s="41"/>
      <c r="R41" s="41"/>
      <c r="S41" s="40"/>
      <c r="T41" s="40"/>
      <c r="U41" s="41"/>
      <c r="V41" s="40"/>
      <c r="W41" s="12"/>
      <c r="X41" s="12"/>
      <c r="Y41" s="40"/>
      <c r="Z41" s="12"/>
      <c r="AA41" s="12"/>
      <c r="AB41" s="12"/>
      <c r="AC41" s="12"/>
      <c r="AD41" s="12"/>
      <c r="AE41" s="12"/>
      <c r="AF41" s="12"/>
      <c r="AG41" s="12"/>
      <c r="AJ41" s="4"/>
      <c r="AK41" s="4"/>
      <c r="AL41" s="4"/>
      <c r="AM41" s="4"/>
    </row>
    <row r="42" spans="1:39" ht="18.75" x14ac:dyDescent="0.3">
      <c r="H42" s="40"/>
      <c r="P42" s="40"/>
    </row>
    <row r="43" spans="1:39" ht="18.75" customHeight="1" x14ac:dyDescent="0.3">
      <c r="A43" s="461" t="s">
        <v>230</v>
      </c>
      <c r="B43" s="461"/>
      <c r="C43" s="156"/>
      <c r="D43" s="156"/>
      <c r="E43" s="156"/>
      <c r="H43" s="40"/>
    </row>
    <row r="44" spans="1:39" ht="19.5" customHeight="1" x14ac:dyDescent="0.3">
      <c r="A44" s="461"/>
      <c r="B44" s="461"/>
      <c r="C44" s="156"/>
      <c r="F44" s="40"/>
      <c r="G44" s="40"/>
      <c r="H44" s="42"/>
      <c r="I44" s="40"/>
      <c r="J44" s="368"/>
      <c r="K44" s="368"/>
      <c r="L44" s="40"/>
      <c r="M44" s="368"/>
      <c r="N44" s="368"/>
      <c r="O44" s="368"/>
      <c r="P44" s="368"/>
      <c r="Q44" s="368"/>
      <c r="R44" s="369"/>
      <c r="S44" s="369"/>
      <c r="T44" s="370"/>
      <c r="U44" s="370"/>
      <c r="V44" s="370"/>
      <c r="W44" s="370"/>
      <c r="X44" s="369"/>
      <c r="Y44" s="369"/>
      <c r="Z44" s="369"/>
      <c r="AA44" s="370"/>
      <c r="AB44" s="369"/>
      <c r="AC44" s="369"/>
      <c r="AD44" s="369"/>
      <c r="AE44" s="369"/>
      <c r="AF44" s="369"/>
      <c r="AG44" s="369"/>
      <c r="AH44" s="369"/>
      <c r="AI44" s="369"/>
    </row>
    <row r="45" spans="1:39" s="3" customFormat="1" ht="15.75" customHeight="1" x14ac:dyDescent="0.3">
      <c r="A45" s="40"/>
      <c r="B45" s="40"/>
      <c r="C45" s="40"/>
      <c r="D45" s="40"/>
      <c r="E45" s="40"/>
      <c r="F45" s="41"/>
      <c r="G45" s="41"/>
      <c r="H45" s="40"/>
      <c r="I45" s="41"/>
      <c r="J45" s="41"/>
      <c r="K45" s="41"/>
      <c r="L45" s="41"/>
      <c r="M45" s="12"/>
      <c r="N45" s="41"/>
      <c r="O45" s="42"/>
      <c r="P45" s="40"/>
      <c r="Q45" s="41"/>
      <c r="R45" s="41"/>
      <c r="S45" s="40"/>
      <c r="T45" s="40"/>
      <c r="U45" s="41"/>
      <c r="V45" s="40"/>
      <c r="W45" s="12"/>
      <c r="X45" s="12"/>
      <c r="Y45" s="40"/>
      <c r="Z45" s="12"/>
      <c r="AA45" s="12"/>
      <c r="AB45" s="12"/>
      <c r="AC45" s="40"/>
      <c r="AD45" s="12"/>
      <c r="AE45" s="12"/>
      <c r="AF45" s="12"/>
      <c r="AG45" s="12"/>
      <c r="AJ45" s="4"/>
      <c r="AK45" s="4"/>
      <c r="AL45" s="4"/>
      <c r="AM45" s="4"/>
    </row>
    <row r="46" spans="1:39" ht="18.75" x14ac:dyDescent="0.3">
      <c r="H46" s="40"/>
      <c r="P46" s="40"/>
    </row>
    <row r="47" spans="1:39" ht="18.75" customHeight="1" x14ac:dyDescent="0.3">
      <c r="A47" s="461"/>
      <c r="B47" s="461"/>
      <c r="C47" s="156"/>
      <c r="D47" s="156"/>
      <c r="E47" s="156"/>
      <c r="H47" s="40"/>
    </row>
    <row r="48" spans="1:39" ht="19.5" customHeight="1" x14ac:dyDescent="0.3">
      <c r="A48" s="461"/>
      <c r="B48" s="461"/>
      <c r="C48" s="156"/>
      <c r="D48" s="156"/>
      <c r="E48" s="156"/>
      <c r="H48" s="40"/>
    </row>
  </sheetData>
  <dataConsolidate/>
  <mergeCells count="110">
    <mergeCell ref="AA7:AC7"/>
    <mergeCell ref="AA11:AC11"/>
    <mergeCell ref="AA12:AC12"/>
    <mergeCell ref="AA3:AA4"/>
    <mergeCell ref="AB3:AB4"/>
    <mergeCell ref="AC3:AC4"/>
    <mergeCell ref="Z3:Z4"/>
    <mergeCell ref="K11:M11"/>
    <mergeCell ref="O11:Q11"/>
    <mergeCell ref="S11:U11"/>
    <mergeCell ref="W11:Y11"/>
    <mergeCell ref="O7:Q7"/>
    <mergeCell ref="K7:M7"/>
    <mergeCell ref="S7:U7"/>
    <mergeCell ref="W7:Y7"/>
    <mergeCell ref="O3:O4"/>
    <mergeCell ref="S3:S4"/>
    <mergeCell ref="K12:M12"/>
    <mergeCell ref="O12:Q12"/>
    <mergeCell ref="S12:U12"/>
    <mergeCell ref="W12:Y12"/>
    <mergeCell ref="A11:B11"/>
    <mergeCell ref="A1:A4"/>
    <mergeCell ref="B1:B4"/>
    <mergeCell ref="C1:C4"/>
    <mergeCell ref="I3:I4"/>
    <mergeCell ref="B6:AG6"/>
    <mergeCell ref="A7:B7"/>
    <mergeCell ref="J2:J4"/>
    <mergeCell ref="O2:R2"/>
    <mergeCell ref="W3:W4"/>
    <mergeCell ref="X3:X4"/>
    <mergeCell ref="Y3:Y4"/>
    <mergeCell ref="D1:E3"/>
    <mergeCell ref="F1:J1"/>
    <mergeCell ref="F2:F4"/>
    <mergeCell ref="G2:I2"/>
    <mergeCell ref="AE1:AG2"/>
    <mergeCell ref="AG3:AG4"/>
    <mergeCell ref="K1:R1"/>
    <mergeCell ref="K3:K4"/>
    <mergeCell ref="U3:U4"/>
    <mergeCell ref="L3:L4"/>
    <mergeCell ref="T3:T4"/>
    <mergeCell ref="W2:Z2"/>
    <mergeCell ref="AF3:AF4"/>
    <mergeCell ref="S1:Z1"/>
    <mergeCell ref="N3:N4"/>
    <mergeCell ref="P3:P4"/>
    <mergeCell ref="Q3:Q4"/>
    <mergeCell ref="R3:R4"/>
    <mergeCell ref="AE3:AE4"/>
    <mergeCell ref="S2:V2"/>
    <mergeCell ref="G3:G4"/>
    <mergeCell ref="H3:H4"/>
    <mergeCell ref="M3:M4"/>
    <mergeCell ref="V3:V4"/>
    <mergeCell ref="AA1:AD1"/>
    <mergeCell ref="AA2:AD2"/>
    <mergeCell ref="AD3:AD4"/>
    <mergeCell ref="K2:N2"/>
    <mergeCell ref="B13:AG13"/>
    <mergeCell ref="K19:M19"/>
    <mergeCell ref="O19:Q19"/>
    <mergeCell ref="S19:U19"/>
    <mergeCell ref="W19:Y19"/>
    <mergeCell ref="K14:M14"/>
    <mergeCell ref="O14:Q14"/>
    <mergeCell ref="S14:U14"/>
    <mergeCell ref="W14:Y14"/>
    <mergeCell ref="AA14:AC14"/>
    <mergeCell ref="AA19:AC19"/>
    <mergeCell ref="D28:E28"/>
    <mergeCell ref="F28:H28"/>
    <mergeCell ref="A23:B23"/>
    <mergeCell ref="A34:AG35"/>
    <mergeCell ref="AE29:AG29"/>
    <mergeCell ref="A14:B14"/>
    <mergeCell ref="A19:B19"/>
    <mergeCell ref="AE30:AG30"/>
    <mergeCell ref="D31:E31"/>
    <mergeCell ref="F31:H31"/>
    <mergeCell ref="AA20:AC20"/>
    <mergeCell ref="AA24:AC24"/>
    <mergeCell ref="K29:AD29"/>
    <mergeCell ref="K30:AD30"/>
    <mergeCell ref="A43:B43"/>
    <mergeCell ref="A44:B44"/>
    <mergeCell ref="A48:B48"/>
    <mergeCell ref="K20:M20"/>
    <mergeCell ref="O20:Q20"/>
    <mergeCell ref="A33:AG33"/>
    <mergeCell ref="A32:F32"/>
    <mergeCell ref="A24:B24"/>
    <mergeCell ref="O24:Q24"/>
    <mergeCell ref="K24:M24"/>
    <mergeCell ref="K25:AG25"/>
    <mergeCell ref="S24:U24"/>
    <mergeCell ref="W24:Y24"/>
    <mergeCell ref="S20:U20"/>
    <mergeCell ref="W20:Y20"/>
    <mergeCell ref="A47:B47"/>
    <mergeCell ref="A37:AG37"/>
    <mergeCell ref="A38:AG38"/>
    <mergeCell ref="K28:Z28"/>
    <mergeCell ref="AE28:AG28"/>
    <mergeCell ref="D29:E29"/>
    <mergeCell ref="D30:E30"/>
    <mergeCell ref="F29:H29"/>
    <mergeCell ref="F30:H30"/>
  </mergeCells>
  <phoneticPr fontId="0" type="noConversion"/>
  <printOptions horizontalCentered="1" gridLinesSet="0"/>
  <pageMargins left="0" right="0" top="0.59055118110236227" bottom="0" header="0.19685039370078741" footer="0"/>
  <pageSetup paperSize="9" scale="44" fitToWidth="420" fitToHeight="297" orientation="landscape" blackAndWhite="1" r:id="rId1"/>
  <headerFooter alignWithMargins="0">
    <oddFooter>&amp;R&amp;P</oddFooter>
  </headerFooter>
  <rowBreaks count="1" manualBreakCount="1">
    <brk id="20" max="3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7"/>
  <sheetViews>
    <sheetView showGridLines="0" view="pageBreakPreview" topLeftCell="A10" zoomScale="80" zoomScaleNormal="50" zoomScaleSheetLayoutView="80" workbookViewId="0">
      <selection activeCell="D19" sqref="D19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13" style="6" customWidth="1"/>
    <col min="4" max="10" width="6.7109375" style="6" customWidth="1"/>
    <col min="11" max="12" width="4.7109375" style="6" customWidth="1"/>
    <col min="13" max="13" width="7.28515625" style="6" customWidth="1"/>
    <col min="14" max="14" width="4.7109375" style="6" customWidth="1"/>
    <col min="15" max="15" width="6.28515625" style="6" customWidth="1"/>
    <col min="16" max="16" width="4.7109375" style="6" customWidth="1"/>
    <col min="17" max="17" width="6.140625" style="6" customWidth="1"/>
    <col min="18" max="18" width="4.7109375" style="6" customWidth="1"/>
    <col min="19" max="19" width="6.140625" style="6" customWidth="1"/>
    <col min="20" max="20" width="4.7109375" style="6" customWidth="1"/>
    <col min="21" max="21" width="6.5703125" style="6" customWidth="1"/>
    <col min="22" max="22" width="4.7109375" style="6" customWidth="1"/>
    <col min="23" max="23" width="5.85546875" style="6" customWidth="1"/>
    <col min="24" max="24" width="4.7109375" style="6" customWidth="1"/>
    <col min="25" max="25" width="6.5703125" style="6" customWidth="1"/>
    <col min="26" max="30" width="4.7109375" style="6" customWidth="1"/>
    <col min="31" max="33" width="6.7109375" style="6" customWidth="1"/>
    <col min="34" max="16384" width="9.140625" style="6"/>
  </cols>
  <sheetData>
    <row r="1" spans="1:33" ht="22.5" x14ac:dyDescent="0.3">
      <c r="C1" s="15" t="s">
        <v>111</v>
      </c>
    </row>
    <row r="2" spans="1:33" ht="23.25" customHeight="1" x14ac:dyDescent="0.2">
      <c r="C2" s="628" t="s">
        <v>213</v>
      </c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8"/>
      <c r="Z2" s="628"/>
      <c r="AA2" s="628"/>
      <c r="AB2" s="628"/>
      <c r="AC2" s="628"/>
      <c r="AD2" s="628"/>
      <c r="AE2" s="628"/>
      <c r="AF2" s="628"/>
      <c r="AG2" s="628"/>
    </row>
    <row r="3" spans="1:33" ht="24.75" customHeight="1" x14ac:dyDescent="0.3">
      <c r="B3" s="16"/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  <c r="U3" s="628"/>
      <c r="V3" s="628"/>
      <c r="W3" s="628"/>
      <c r="X3" s="628"/>
      <c r="Y3" s="628"/>
      <c r="Z3" s="628"/>
      <c r="AA3" s="628"/>
      <c r="AB3" s="628"/>
      <c r="AC3" s="628"/>
      <c r="AD3" s="628"/>
      <c r="AE3" s="628"/>
      <c r="AF3" s="628"/>
      <c r="AG3" s="628"/>
    </row>
    <row r="4" spans="1:33" ht="24.75" customHeight="1" thickBot="1" x14ac:dyDescent="0.25">
      <c r="C4" s="629"/>
      <c r="D4" s="629"/>
      <c r="E4" s="629"/>
      <c r="F4" s="629"/>
      <c r="G4" s="629"/>
      <c r="H4" s="629"/>
      <c r="I4" s="629"/>
      <c r="J4" s="629"/>
      <c r="K4" s="629"/>
      <c r="L4" s="629"/>
      <c r="M4" s="629"/>
      <c r="N4" s="629"/>
      <c r="O4" s="629"/>
      <c r="P4" s="629"/>
      <c r="Q4" s="629"/>
      <c r="R4" s="629"/>
      <c r="S4" s="629"/>
      <c r="T4" s="629"/>
      <c r="U4" s="629"/>
      <c r="V4" s="629"/>
      <c r="W4" s="629"/>
      <c r="X4" s="629"/>
      <c r="Y4" s="629"/>
      <c r="Z4" s="629"/>
      <c r="AA4" s="629"/>
      <c r="AB4" s="629"/>
      <c r="AC4" s="629"/>
      <c r="AD4" s="629"/>
      <c r="AE4" s="629"/>
      <c r="AF4" s="629"/>
      <c r="AG4" s="629"/>
    </row>
    <row r="5" spans="1:33" s="14" customFormat="1" ht="55.5" customHeight="1" thickBot="1" x14ac:dyDescent="0.3">
      <c r="A5" s="521" t="s">
        <v>85</v>
      </c>
      <c r="B5" s="524" t="s">
        <v>118</v>
      </c>
      <c r="C5" s="507" t="s">
        <v>45</v>
      </c>
      <c r="D5" s="530" t="s">
        <v>104</v>
      </c>
      <c r="E5" s="531"/>
      <c r="F5" s="536" t="s">
        <v>76</v>
      </c>
      <c r="G5" s="537"/>
      <c r="H5" s="537"/>
      <c r="I5" s="537"/>
      <c r="J5" s="538"/>
      <c r="K5" s="509" t="s">
        <v>81</v>
      </c>
      <c r="L5" s="510"/>
      <c r="M5" s="510"/>
      <c r="N5" s="510"/>
      <c r="O5" s="510"/>
      <c r="P5" s="510"/>
      <c r="Q5" s="510"/>
      <c r="R5" s="511"/>
      <c r="S5" s="509" t="s">
        <v>82</v>
      </c>
      <c r="T5" s="510"/>
      <c r="U5" s="510"/>
      <c r="V5" s="510"/>
      <c r="W5" s="510"/>
      <c r="X5" s="510"/>
      <c r="Y5" s="510"/>
      <c r="Z5" s="511"/>
      <c r="AA5" s="520" t="s">
        <v>160</v>
      </c>
      <c r="AB5" s="518"/>
      <c r="AC5" s="518"/>
      <c r="AD5" s="519"/>
      <c r="AE5" s="509" t="s">
        <v>95</v>
      </c>
      <c r="AF5" s="510"/>
      <c r="AG5" s="543"/>
    </row>
    <row r="6" spans="1:33" s="14" customFormat="1" ht="52.5" customHeight="1" thickBot="1" x14ac:dyDescent="0.3">
      <c r="A6" s="522"/>
      <c r="B6" s="525"/>
      <c r="C6" s="526"/>
      <c r="D6" s="532"/>
      <c r="E6" s="533"/>
      <c r="F6" s="539" t="s">
        <v>84</v>
      </c>
      <c r="G6" s="541" t="s">
        <v>77</v>
      </c>
      <c r="H6" s="542"/>
      <c r="I6" s="542"/>
      <c r="J6" s="527" t="s">
        <v>79</v>
      </c>
      <c r="K6" s="518" t="s">
        <v>91</v>
      </c>
      <c r="L6" s="518"/>
      <c r="M6" s="518"/>
      <c r="N6" s="519"/>
      <c r="O6" s="518" t="s">
        <v>93</v>
      </c>
      <c r="P6" s="518"/>
      <c r="Q6" s="518"/>
      <c r="R6" s="519"/>
      <c r="S6" s="518" t="s">
        <v>92</v>
      </c>
      <c r="T6" s="518"/>
      <c r="U6" s="518"/>
      <c r="V6" s="519"/>
      <c r="W6" s="518" t="s">
        <v>94</v>
      </c>
      <c r="X6" s="518"/>
      <c r="Y6" s="518"/>
      <c r="Z6" s="519"/>
      <c r="AA6" s="518" t="s">
        <v>165</v>
      </c>
      <c r="AB6" s="518"/>
      <c r="AC6" s="518"/>
      <c r="AD6" s="519"/>
      <c r="AE6" s="544"/>
      <c r="AF6" s="545"/>
      <c r="AG6" s="546"/>
    </row>
    <row r="7" spans="1:33" s="14" customFormat="1" ht="32.25" customHeight="1" thickBot="1" x14ac:dyDescent="0.3">
      <c r="A7" s="522"/>
      <c r="B7" s="525"/>
      <c r="C7" s="526"/>
      <c r="D7" s="534"/>
      <c r="E7" s="535"/>
      <c r="F7" s="539"/>
      <c r="G7" s="516" t="s">
        <v>78</v>
      </c>
      <c r="H7" s="514" t="s">
        <v>83</v>
      </c>
      <c r="I7" s="516" t="s">
        <v>80</v>
      </c>
      <c r="J7" s="528"/>
      <c r="K7" s="516" t="s">
        <v>88</v>
      </c>
      <c r="L7" s="514" t="s">
        <v>89</v>
      </c>
      <c r="M7" s="516" t="s">
        <v>90</v>
      </c>
      <c r="N7" s="512" t="s">
        <v>140</v>
      </c>
      <c r="O7" s="516" t="s">
        <v>88</v>
      </c>
      <c r="P7" s="514" t="s">
        <v>89</v>
      </c>
      <c r="Q7" s="516" t="s">
        <v>90</v>
      </c>
      <c r="R7" s="512" t="s">
        <v>140</v>
      </c>
      <c r="S7" s="516" t="s">
        <v>88</v>
      </c>
      <c r="T7" s="514" t="s">
        <v>89</v>
      </c>
      <c r="U7" s="516" t="s">
        <v>90</v>
      </c>
      <c r="V7" s="512" t="s">
        <v>140</v>
      </c>
      <c r="W7" s="516" t="s">
        <v>88</v>
      </c>
      <c r="X7" s="514" t="s">
        <v>89</v>
      </c>
      <c r="Y7" s="516" t="s">
        <v>90</v>
      </c>
      <c r="Z7" s="512" t="s">
        <v>140</v>
      </c>
      <c r="AA7" s="516" t="s">
        <v>88</v>
      </c>
      <c r="AB7" s="514" t="s">
        <v>89</v>
      </c>
      <c r="AC7" s="516" t="s">
        <v>90</v>
      </c>
      <c r="AD7" s="512" t="s">
        <v>140</v>
      </c>
      <c r="AE7" s="507" t="s">
        <v>96</v>
      </c>
      <c r="AF7" s="507" t="s">
        <v>97</v>
      </c>
      <c r="AG7" s="507" t="s">
        <v>98</v>
      </c>
    </row>
    <row r="8" spans="1:33" s="14" customFormat="1" ht="136.5" customHeight="1" thickBot="1" x14ac:dyDescent="0.3">
      <c r="A8" s="523"/>
      <c r="B8" s="525"/>
      <c r="C8" s="526"/>
      <c r="D8" s="46" t="s">
        <v>139</v>
      </c>
      <c r="E8" s="46" t="s">
        <v>86</v>
      </c>
      <c r="F8" s="540"/>
      <c r="G8" s="517"/>
      <c r="H8" s="515"/>
      <c r="I8" s="517"/>
      <c r="J8" s="529"/>
      <c r="K8" s="517"/>
      <c r="L8" s="515"/>
      <c r="M8" s="517"/>
      <c r="N8" s="513"/>
      <c r="O8" s="517"/>
      <c r="P8" s="515"/>
      <c r="Q8" s="517"/>
      <c r="R8" s="513"/>
      <c r="S8" s="517"/>
      <c r="T8" s="515"/>
      <c r="U8" s="517"/>
      <c r="V8" s="513"/>
      <c r="W8" s="517"/>
      <c r="X8" s="515"/>
      <c r="Y8" s="517"/>
      <c r="Z8" s="513"/>
      <c r="AA8" s="517"/>
      <c r="AB8" s="515"/>
      <c r="AC8" s="517"/>
      <c r="AD8" s="513"/>
      <c r="AE8" s="508"/>
      <c r="AF8" s="508"/>
      <c r="AG8" s="508"/>
    </row>
    <row r="9" spans="1:33" s="7" customFormat="1" ht="23.25" customHeight="1" thickBot="1" x14ac:dyDescent="0.35">
      <c r="A9" s="11" t="s">
        <v>172</v>
      </c>
      <c r="B9" s="590" t="s">
        <v>120</v>
      </c>
      <c r="C9" s="591"/>
      <c r="D9" s="591"/>
      <c r="E9" s="591"/>
      <c r="F9" s="591"/>
      <c r="G9" s="591"/>
      <c r="H9" s="591"/>
      <c r="I9" s="591"/>
      <c r="J9" s="591"/>
      <c r="K9" s="591"/>
      <c r="L9" s="591"/>
      <c r="M9" s="591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  <c r="AC9" s="592"/>
      <c r="AD9" s="592"/>
      <c r="AE9" s="592"/>
      <c r="AF9" s="592"/>
      <c r="AG9" s="593"/>
    </row>
    <row r="10" spans="1:33" s="5" customFormat="1" ht="19.5" customHeight="1" thickBot="1" x14ac:dyDescent="0.35">
      <c r="A10" s="612" t="s">
        <v>103</v>
      </c>
      <c r="B10" s="613"/>
      <c r="C10" s="44"/>
      <c r="D10" s="300">
        <f>D11+D14</f>
        <v>15</v>
      </c>
      <c r="E10" s="301">
        <f>E11+E14</f>
        <v>450</v>
      </c>
      <c r="F10" s="302">
        <f>F11+F14</f>
        <v>20</v>
      </c>
      <c r="G10" s="303"/>
      <c r="H10" s="303"/>
      <c r="I10" s="303"/>
      <c r="J10" s="304">
        <f>J11+J14</f>
        <v>280</v>
      </c>
      <c r="K10" s="557">
        <f>K11+K14</f>
        <v>1.25</v>
      </c>
      <c r="L10" s="557"/>
      <c r="M10" s="557"/>
      <c r="N10" s="135">
        <f>N11+N14</f>
        <v>10</v>
      </c>
      <c r="O10" s="557">
        <f>O11+O14</f>
        <v>1</v>
      </c>
      <c r="P10" s="557"/>
      <c r="Q10" s="557"/>
      <c r="R10" s="147">
        <f>R11+R14</f>
        <v>5</v>
      </c>
      <c r="S10" s="557">
        <f>S11+S14</f>
        <v>0</v>
      </c>
      <c r="T10" s="557"/>
      <c r="U10" s="557"/>
      <c r="V10" s="68">
        <f>V11+V14</f>
        <v>0</v>
      </c>
      <c r="W10" s="557">
        <f>W11+W14</f>
        <v>0</v>
      </c>
      <c r="X10" s="557"/>
      <c r="Y10" s="557"/>
      <c r="Z10" s="68">
        <f>Z11+Z14</f>
        <v>0</v>
      </c>
      <c r="AA10" s="557">
        <f>AA11+AA14</f>
        <v>0</v>
      </c>
      <c r="AB10" s="557"/>
      <c r="AC10" s="557"/>
      <c r="AD10" s="68">
        <f>AD11+AD14</f>
        <v>0</v>
      </c>
      <c r="AE10" s="383"/>
      <c r="AF10" s="68"/>
      <c r="AG10" s="68"/>
    </row>
    <row r="11" spans="1:33" s="2" customFormat="1" ht="20.25" customHeight="1" thickBot="1" x14ac:dyDescent="0.35">
      <c r="A11" s="82"/>
      <c r="B11" s="264" t="s">
        <v>41</v>
      </c>
      <c r="C11" s="44"/>
      <c r="D11" s="68">
        <f>SUM(D12:D13)</f>
        <v>10</v>
      </c>
      <c r="E11" s="306">
        <f t="shared" ref="E11:J11" si="0">SUM(E12:E13)</f>
        <v>300</v>
      </c>
      <c r="F11" s="307">
        <f t="shared" si="0"/>
        <v>20</v>
      </c>
      <c r="G11" s="308"/>
      <c r="H11" s="308"/>
      <c r="I11" s="308"/>
      <c r="J11" s="309">
        <f t="shared" si="0"/>
        <v>280</v>
      </c>
      <c r="K11" s="463">
        <f>SUM(K12:M13)</f>
        <v>1.25</v>
      </c>
      <c r="L11" s="463"/>
      <c r="M11" s="463"/>
      <c r="N11" s="134">
        <f>SUM(N12:N13)</f>
        <v>10</v>
      </c>
      <c r="O11" s="463">
        <v>0</v>
      </c>
      <c r="P11" s="463"/>
      <c r="Q11" s="463"/>
      <c r="R11" s="310">
        <v>0</v>
      </c>
      <c r="S11" s="557">
        <v>0</v>
      </c>
      <c r="T11" s="557"/>
      <c r="U11" s="557"/>
      <c r="V11" s="68">
        <v>0</v>
      </c>
      <c r="W11" s="557">
        <v>0</v>
      </c>
      <c r="X11" s="557"/>
      <c r="Y11" s="557"/>
      <c r="Z11" s="68">
        <v>0</v>
      </c>
      <c r="AA11" s="557">
        <v>0</v>
      </c>
      <c r="AB11" s="557"/>
      <c r="AC11" s="557"/>
      <c r="AD11" s="68">
        <v>0</v>
      </c>
      <c r="AE11" s="372"/>
      <c r="AF11" s="68"/>
      <c r="AG11" s="68"/>
    </row>
    <row r="12" spans="1:33" s="2" customFormat="1" ht="39.950000000000003" customHeight="1" x14ac:dyDescent="0.3">
      <c r="A12" s="297" t="s">
        <v>181</v>
      </c>
      <c r="B12" s="80" t="s">
        <v>170</v>
      </c>
      <c r="C12" s="388" t="s">
        <v>171</v>
      </c>
      <c r="D12" s="311">
        <v>5</v>
      </c>
      <c r="E12" s="312">
        <f>D12*30</f>
        <v>150</v>
      </c>
      <c r="F12" s="313">
        <f>G12+H12+I12</f>
        <v>4</v>
      </c>
      <c r="G12" s="314"/>
      <c r="H12" s="314"/>
      <c r="I12" s="314">
        <v>4</v>
      </c>
      <c r="J12" s="315">
        <f>E12-F12</f>
        <v>146</v>
      </c>
      <c r="K12" s="316"/>
      <c r="L12" s="317"/>
      <c r="M12" s="398">
        <v>0.25</v>
      </c>
      <c r="N12" s="94">
        <v>5</v>
      </c>
      <c r="O12" s="319"/>
      <c r="P12" s="320"/>
      <c r="Q12" s="321"/>
      <c r="R12" s="322"/>
      <c r="S12" s="323"/>
      <c r="T12" s="324"/>
      <c r="U12" s="325"/>
      <c r="V12" s="326"/>
      <c r="W12" s="323"/>
      <c r="X12" s="324"/>
      <c r="Y12" s="325"/>
      <c r="Z12" s="326"/>
      <c r="AA12" s="323"/>
      <c r="AB12" s="324"/>
      <c r="AC12" s="325"/>
      <c r="AD12" s="326"/>
      <c r="AE12" s="327">
        <v>1</v>
      </c>
      <c r="AF12" s="311"/>
      <c r="AG12" s="311"/>
    </row>
    <row r="13" spans="1:33" s="2" customFormat="1" ht="39.950000000000003" customHeight="1" thickBot="1" x14ac:dyDescent="0.35">
      <c r="A13" s="297" t="s">
        <v>182</v>
      </c>
      <c r="B13" s="397" t="s">
        <v>194</v>
      </c>
      <c r="C13" s="389" t="s">
        <v>171</v>
      </c>
      <c r="D13" s="328">
        <v>5</v>
      </c>
      <c r="E13" s="329">
        <f>D13*30</f>
        <v>150</v>
      </c>
      <c r="F13" s="313">
        <f>G13+H13+I13</f>
        <v>16</v>
      </c>
      <c r="G13" s="330">
        <v>8</v>
      </c>
      <c r="H13" s="330"/>
      <c r="I13" s="330">
        <v>8</v>
      </c>
      <c r="J13" s="315">
        <f>E13-F13</f>
        <v>134</v>
      </c>
      <c r="K13" s="399">
        <v>0.5</v>
      </c>
      <c r="L13" s="317"/>
      <c r="M13" s="318">
        <v>0.5</v>
      </c>
      <c r="N13" s="94">
        <v>5</v>
      </c>
      <c r="O13" s="331"/>
      <c r="P13" s="332"/>
      <c r="Q13" s="333"/>
      <c r="R13" s="334"/>
      <c r="S13" s="335"/>
      <c r="T13" s="336"/>
      <c r="U13" s="337"/>
      <c r="V13" s="338"/>
      <c r="W13" s="335"/>
      <c r="X13" s="336"/>
      <c r="Y13" s="337"/>
      <c r="Z13" s="338"/>
      <c r="AA13" s="335"/>
      <c r="AB13" s="336"/>
      <c r="AC13" s="337"/>
      <c r="AD13" s="338"/>
      <c r="AE13" s="339">
        <v>1</v>
      </c>
      <c r="AF13" s="340"/>
      <c r="AG13" s="340"/>
    </row>
    <row r="14" spans="1:33" s="2" customFormat="1" ht="19.5" customHeight="1" thickBot="1" x14ac:dyDescent="0.35">
      <c r="A14" s="298"/>
      <c r="B14" s="263" t="s">
        <v>110</v>
      </c>
      <c r="C14" s="47"/>
      <c r="D14" s="143">
        <v>5</v>
      </c>
      <c r="E14" s="305">
        <f>SUM(E15:E17)</f>
        <v>150</v>
      </c>
      <c r="F14" s="341"/>
      <c r="G14" s="308"/>
      <c r="H14" s="308"/>
      <c r="I14" s="308"/>
      <c r="J14" s="309"/>
      <c r="K14" s="602">
        <f>SUM(K15:M17)</f>
        <v>0</v>
      </c>
      <c r="L14" s="603"/>
      <c r="M14" s="604"/>
      <c r="N14" s="134">
        <f>SUM(N15:N17)</f>
        <v>0</v>
      </c>
      <c r="O14" s="602">
        <f>SUM(O15:Q17)</f>
        <v>1</v>
      </c>
      <c r="P14" s="603"/>
      <c r="Q14" s="604"/>
      <c r="R14" s="310">
        <f>SUM(R15:R17)</f>
        <v>5</v>
      </c>
      <c r="S14" s="630">
        <f>SUM(S15:U17)</f>
        <v>0</v>
      </c>
      <c r="T14" s="631"/>
      <c r="U14" s="632"/>
      <c r="V14" s="143">
        <f>SUM(V15:V17)</f>
        <v>0</v>
      </c>
      <c r="W14" s="630">
        <f>SUM(W15:Y17)</f>
        <v>0</v>
      </c>
      <c r="X14" s="631"/>
      <c r="Y14" s="632"/>
      <c r="Z14" s="143">
        <f>SUM(Z15:Z17)</f>
        <v>0</v>
      </c>
      <c r="AA14" s="630">
        <f>SUM(AA15:AC17)</f>
        <v>0</v>
      </c>
      <c r="AB14" s="631"/>
      <c r="AC14" s="632"/>
      <c r="AD14" s="143">
        <f>SUM(AD15:AD17)</f>
        <v>0</v>
      </c>
      <c r="AE14" s="342"/>
      <c r="AF14" s="75"/>
      <c r="AG14" s="75"/>
    </row>
    <row r="15" spans="1:33" s="2" customFormat="1" ht="48" customHeight="1" x14ac:dyDescent="0.3">
      <c r="A15" s="299" t="s">
        <v>183</v>
      </c>
      <c r="B15" s="131" t="s">
        <v>214</v>
      </c>
      <c r="C15" s="393" t="s">
        <v>215</v>
      </c>
      <c r="D15" s="605">
        <v>5</v>
      </c>
      <c r="E15" s="606">
        <f t="shared" ref="E15" si="1">D15*30</f>
        <v>150</v>
      </c>
      <c r="F15" s="608">
        <f>SUM(G15:I17)</f>
        <v>16</v>
      </c>
      <c r="G15" s="610">
        <v>8</v>
      </c>
      <c r="H15" s="610"/>
      <c r="I15" s="610">
        <v>8</v>
      </c>
      <c r="J15" s="573">
        <f>E15-F15</f>
        <v>134</v>
      </c>
      <c r="K15" s="584"/>
      <c r="L15" s="571"/>
      <c r="M15" s="580"/>
      <c r="N15" s="582"/>
      <c r="O15" s="584">
        <v>0.5</v>
      </c>
      <c r="P15" s="571"/>
      <c r="Q15" s="580">
        <v>0.5</v>
      </c>
      <c r="R15" s="582">
        <v>5</v>
      </c>
      <c r="S15" s="586"/>
      <c r="T15" s="571"/>
      <c r="U15" s="580"/>
      <c r="V15" s="620"/>
      <c r="W15" s="586"/>
      <c r="X15" s="571"/>
      <c r="Y15" s="580"/>
      <c r="Z15" s="633"/>
      <c r="AA15" s="586"/>
      <c r="AB15" s="571"/>
      <c r="AC15" s="580"/>
      <c r="AD15" s="633"/>
      <c r="AE15" s="565">
        <v>2</v>
      </c>
      <c r="AF15" s="567"/>
      <c r="AG15" s="343"/>
    </row>
    <row r="16" spans="1:33" s="2" customFormat="1" ht="63.75" customHeight="1" x14ac:dyDescent="0.3">
      <c r="A16" s="299" t="s">
        <v>184</v>
      </c>
      <c r="B16" s="133" t="s">
        <v>216</v>
      </c>
      <c r="C16" s="60" t="s">
        <v>217</v>
      </c>
      <c r="D16" s="605"/>
      <c r="E16" s="606"/>
      <c r="F16" s="608"/>
      <c r="G16" s="610"/>
      <c r="H16" s="610"/>
      <c r="I16" s="610"/>
      <c r="J16" s="573"/>
      <c r="K16" s="584"/>
      <c r="L16" s="571"/>
      <c r="M16" s="580"/>
      <c r="N16" s="582"/>
      <c r="O16" s="584"/>
      <c r="P16" s="571"/>
      <c r="Q16" s="580"/>
      <c r="R16" s="582"/>
      <c r="S16" s="586"/>
      <c r="T16" s="571"/>
      <c r="U16" s="580"/>
      <c r="V16" s="620"/>
      <c r="W16" s="586"/>
      <c r="X16" s="571"/>
      <c r="Y16" s="580"/>
      <c r="Z16" s="633"/>
      <c r="AA16" s="586"/>
      <c r="AB16" s="571"/>
      <c r="AC16" s="580"/>
      <c r="AD16" s="633"/>
      <c r="AE16" s="605"/>
      <c r="AF16" s="579"/>
      <c r="AG16" s="344"/>
    </row>
    <row r="17" spans="1:33" s="2" customFormat="1" ht="52.5" customHeight="1" thickBot="1" x14ac:dyDescent="0.35">
      <c r="A17" s="299" t="s">
        <v>185</v>
      </c>
      <c r="B17" s="132" t="s">
        <v>218</v>
      </c>
      <c r="C17" s="425" t="s">
        <v>219</v>
      </c>
      <c r="D17" s="589"/>
      <c r="E17" s="607"/>
      <c r="F17" s="609"/>
      <c r="G17" s="611"/>
      <c r="H17" s="611"/>
      <c r="I17" s="611"/>
      <c r="J17" s="574"/>
      <c r="K17" s="585"/>
      <c r="L17" s="572"/>
      <c r="M17" s="581"/>
      <c r="N17" s="583"/>
      <c r="O17" s="585"/>
      <c r="P17" s="572"/>
      <c r="Q17" s="581"/>
      <c r="R17" s="583"/>
      <c r="S17" s="587"/>
      <c r="T17" s="572"/>
      <c r="U17" s="581"/>
      <c r="V17" s="621"/>
      <c r="W17" s="587"/>
      <c r="X17" s="572"/>
      <c r="Y17" s="581"/>
      <c r="Z17" s="634"/>
      <c r="AA17" s="587"/>
      <c r="AB17" s="572"/>
      <c r="AC17" s="581"/>
      <c r="AD17" s="634"/>
      <c r="AE17" s="589"/>
      <c r="AF17" s="552"/>
      <c r="AG17" s="345"/>
    </row>
    <row r="18" spans="1:33" s="7" customFormat="1" ht="23.25" customHeight="1" thickBot="1" x14ac:dyDescent="0.35">
      <c r="A18" s="56" t="s">
        <v>107</v>
      </c>
      <c r="B18" s="616" t="s">
        <v>46</v>
      </c>
      <c r="C18" s="616"/>
      <c r="D18" s="616"/>
      <c r="E18" s="616"/>
      <c r="F18" s="616"/>
      <c r="G18" s="616"/>
      <c r="H18" s="616"/>
      <c r="I18" s="616"/>
      <c r="J18" s="616"/>
      <c r="K18" s="616"/>
      <c r="L18" s="616"/>
      <c r="M18" s="616"/>
      <c r="N18" s="616"/>
      <c r="O18" s="616"/>
      <c r="P18" s="616"/>
      <c r="Q18" s="616"/>
      <c r="R18" s="616"/>
      <c r="S18" s="616"/>
      <c r="T18" s="616"/>
      <c r="U18" s="616"/>
      <c r="V18" s="616"/>
      <c r="W18" s="616"/>
      <c r="X18" s="616"/>
      <c r="Y18" s="616"/>
      <c r="Z18" s="616"/>
      <c r="AA18" s="616"/>
      <c r="AB18" s="616"/>
      <c r="AC18" s="616"/>
      <c r="AD18" s="616"/>
      <c r="AE18" s="616"/>
      <c r="AF18" s="616"/>
      <c r="AG18" s="617"/>
    </row>
    <row r="19" spans="1:33" s="5" customFormat="1" ht="19.5" customHeight="1" thickBot="1" x14ac:dyDescent="0.35">
      <c r="A19" s="614" t="s">
        <v>103</v>
      </c>
      <c r="B19" s="615"/>
      <c r="C19" s="55"/>
      <c r="D19" s="346">
        <f t="shared" ref="D19:K19" si="2">D20+D25</f>
        <v>30</v>
      </c>
      <c r="E19" s="347">
        <f t="shared" si="2"/>
        <v>900</v>
      </c>
      <c r="F19" s="348"/>
      <c r="G19" s="349"/>
      <c r="H19" s="349"/>
      <c r="I19" s="349"/>
      <c r="J19" s="350"/>
      <c r="K19" s="553">
        <f t="shared" si="2"/>
        <v>0</v>
      </c>
      <c r="L19" s="554"/>
      <c r="M19" s="555"/>
      <c r="N19" s="347">
        <f>N20+N25</f>
        <v>0</v>
      </c>
      <c r="O19" s="553">
        <f>O20+O25</f>
        <v>1</v>
      </c>
      <c r="P19" s="554"/>
      <c r="Q19" s="555"/>
      <c r="R19" s="351">
        <f>R20+R25</f>
        <v>5</v>
      </c>
      <c r="S19" s="553">
        <f>S20+S25</f>
        <v>2</v>
      </c>
      <c r="T19" s="554"/>
      <c r="U19" s="555"/>
      <c r="V19" s="347">
        <f>V20+V25</f>
        <v>10</v>
      </c>
      <c r="W19" s="553">
        <f>W20+W25</f>
        <v>3</v>
      </c>
      <c r="X19" s="554"/>
      <c r="Y19" s="555"/>
      <c r="Z19" s="347">
        <f>Z20+Z25</f>
        <v>15</v>
      </c>
      <c r="AA19" s="553">
        <f>AA20+AA25</f>
        <v>0</v>
      </c>
      <c r="AB19" s="554"/>
      <c r="AC19" s="555"/>
      <c r="AD19" s="347">
        <f>AD20+AD25</f>
        <v>0</v>
      </c>
      <c r="AE19" s="387"/>
      <c r="AF19" s="387"/>
      <c r="AG19" s="387"/>
    </row>
    <row r="20" spans="1:33" s="2" customFormat="1" ht="20.25" customHeight="1" thickBot="1" x14ac:dyDescent="0.35">
      <c r="A20" s="45"/>
      <c r="B20" s="263" t="s">
        <v>41</v>
      </c>
      <c r="C20" s="146"/>
      <c r="D20" s="352">
        <f t="shared" ref="D20:E20" si="3">SUM(D21:D24)</f>
        <v>20</v>
      </c>
      <c r="E20" s="68">
        <f t="shared" si="3"/>
        <v>600</v>
      </c>
      <c r="F20" s="341"/>
      <c r="G20" s="308"/>
      <c r="H20" s="308"/>
      <c r="I20" s="308"/>
      <c r="J20" s="309"/>
      <c r="K20" s="556">
        <f>SUM(K21:M24)</f>
        <v>0</v>
      </c>
      <c r="L20" s="557"/>
      <c r="M20" s="558"/>
      <c r="N20" s="68">
        <f>SUM(N21:N24)</f>
        <v>0</v>
      </c>
      <c r="O20" s="556">
        <f>SUM(O21:Q24)</f>
        <v>1</v>
      </c>
      <c r="P20" s="557"/>
      <c r="Q20" s="558"/>
      <c r="R20" s="147">
        <f>SUM(R21:R24)</f>
        <v>5</v>
      </c>
      <c r="S20" s="556">
        <f>SUM(S21:U24)</f>
        <v>2</v>
      </c>
      <c r="T20" s="557"/>
      <c r="U20" s="558"/>
      <c r="V20" s="68">
        <f>SUM(V21:V24)</f>
        <v>10</v>
      </c>
      <c r="W20" s="556">
        <f>SUM(W21:Y24)</f>
        <v>1</v>
      </c>
      <c r="X20" s="557"/>
      <c r="Y20" s="558"/>
      <c r="Z20" s="68">
        <f>SUM(Z21:Z24)</f>
        <v>5</v>
      </c>
      <c r="AA20" s="556">
        <f>SUM(AA21:AC24)</f>
        <v>0</v>
      </c>
      <c r="AB20" s="557"/>
      <c r="AC20" s="558"/>
      <c r="AD20" s="68">
        <f>SUM(AD21:AD24)</f>
        <v>0</v>
      </c>
      <c r="AE20" s="141"/>
      <c r="AF20" s="75"/>
      <c r="AG20" s="75"/>
    </row>
    <row r="21" spans="1:33" s="2" customFormat="1" ht="61.5" customHeight="1" x14ac:dyDescent="0.3">
      <c r="A21" s="84" t="s">
        <v>186</v>
      </c>
      <c r="B21" s="80" t="s">
        <v>220</v>
      </c>
      <c r="C21" s="81" t="s">
        <v>212</v>
      </c>
      <c r="D21" s="98">
        <v>5</v>
      </c>
      <c r="E21" s="90">
        <f>D21*30</f>
        <v>150</v>
      </c>
      <c r="F21" s="105">
        <f>G21+H21+I21</f>
        <v>16</v>
      </c>
      <c r="G21" s="106">
        <v>8</v>
      </c>
      <c r="H21" s="106"/>
      <c r="I21" s="106">
        <v>8</v>
      </c>
      <c r="J21" s="107">
        <f>E21-F21</f>
        <v>134</v>
      </c>
      <c r="K21" s="353"/>
      <c r="L21" s="354"/>
      <c r="M21" s="355"/>
      <c r="N21" s="94"/>
      <c r="O21" s="108"/>
      <c r="P21" s="354"/>
      <c r="Q21" s="107"/>
      <c r="R21" s="356"/>
      <c r="S21" s="105">
        <v>0.5</v>
      </c>
      <c r="T21" s="354"/>
      <c r="U21" s="107">
        <v>0.5</v>
      </c>
      <c r="V21" s="357">
        <v>5</v>
      </c>
      <c r="W21" s="105"/>
      <c r="X21" s="354"/>
      <c r="Y21" s="107"/>
      <c r="Z21" s="357"/>
      <c r="AA21" s="105"/>
      <c r="AB21" s="379"/>
      <c r="AC21" s="107"/>
      <c r="AD21" s="357"/>
      <c r="AE21" s="380">
        <v>3</v>
      </c>
      <c r="AF21" s="385"/>
      <c r="AG21" s="385"/>
    </row>
    <row r="22" spans="1:33" s="2" customFormat="1" ht="60" customHeight="1" x14ac:dyDescent="0.3">
      <c r="A22" s="84" t="s">
        <v>187</v>
      </c>
      <c r="B22" s="80" t="s">
        <v>221</v>
      </c>
      <c r="C22" s="60" t="s">
        <v>212</v>
      </c>
      <c r="D22" s="358">
        <v>5</v>
      </c>
      <c r="E22" s="63">
        <f t="shared" ref="E22" si="4">D22*30</f>
        <v>150</v>
      </c>
      <c r="F22" s="110">
        <f t="shared" ref="F22" si="5">G22+H22+I22</f>
        <v>16</v>
      </c>
      <c r="G22" s="111">
        <v>8</v>
      </c>
      <c r="H22" s="111"/>
      <c r="I22" s="111">
        <v>8</v>
      </c>
      <c r="J22" s="112">
        <f t="shared" ref="J22" si="6">E22-F22</f>
        <v>134</v>
      </c>
      <c r="K22" s="120"/>
      <c r="L22" s="359"/>
      <c r="M22" s="360"/>
      <c r="N22" s="103"/>
      <c r="O22" s="361"/>
      <c r="P22" s="359"/>
      <c r="Q22" s="112"/>
      <c r="R22" s="122"/>
      <c r="S22" s="110">
        <v>0.5</v>
      </c>
      <c r="T22" s="359"/>
      <c r="U22" s="112">
        <v>0.5</v>
      </c>
      <c r="V22" s="117">
        <v>5</v>
      </c>
      <c r="W22" s="110"/>
      <c r="X22" s="359"/>
      <c r="Y22" s="112"/>
      <c r="Z22" s="117"/>
      <c r="AA22" s="110"/>
      <c r="AB22" s="359"/>
      <c r="AC22" s="112"/>
      <c r="AD22" s="117"/>
      <c r="AE22" s="380">
        <v>3</v>
      </c>
      <c r="AF22" s="63"/>
      <c r="AG22" s="63"/>
    </row>
    <row r="23" spans="1:33" s="2" customFormat="1" ht="60" customHeight="1" x14ac:dyDescent="0.3">
      <c r="A23" s="84" t="s">
        <v>188</v>
      </c>
      <c r="B23" s="54" t="s">
        <v>222</v>
      </c>
      <c r="C23" s="60" t="s">
        <v>212</v>
      </c>
      <c r="D23" s="362">
        <v>5</v>
      </c>
      <c r="E23" s="63">
        <f t="shared" ref="E23" si="7">D23*30</f>
        <v>150</v>
      </c>
      <c r="F23" s="110">
        <f t="shared" ref="F23" si="8">G23+H23+I23</f>
        <v>16</v>
      </c>
      <c r="G23" s="111">
        <v>8</v>
      </c>
      <c r="H23" s="111"/>
      <c r="I23" s="111">
        <v>8</v>
      </c>
      <c r="J23" s="112">
        <f t="shared" ref="J23" si="9">E23-F23</f>
        <v>134</v>
      </c>
      <c r="K23" s="120"/>
      <c r="L23" s="359"/>
      <c r="M23" s="360"/>
      <c r="N23" s="103"/>
      <c r="O23" s="361">
        <v>0.5</v>
      </c>
      <c r="P23" s="359"/>
      <c r="Q23" s="112">
        <v>0.5</v>
      </c>
      <c r="R23" s="122">
        <v>5</v>
      </c>
      <c r="S23" s="110"/>
      <c r="T23" s="359"/>
      <c r="U23" s="112"/>
      <c r="V23" s="117"/>
      <c r="W23" s="110"/>
      <c r="X23" s="359"/>
      <c r="Y23" s="112"/>
      <c r="Z23" s="117"/>
      <c r="AA23" s="110"/>
      <c r="AB23" s="359"/>
      <c r="AC23" s="112"/>
      <c r="AD23" s="117"/>
      <c r="AE23" s="380">
        <v>2</v>
      </c>
      <c r="AF23" s="63"/>
      <c r="AG23" s="63"/>
    </row>
    <row r="24" spans="1:33" s="2" customFormat="1" ht="59.25" customHeight="1" thickBot="1" x14ac:dyDescent="0.35">
      <c r="A24" s="84" t="s">
        <v>189</v>
      </c>
      <c r="B24" s="54" t="s">
        <v>223</v>
      </c>
      <c r="C24" s="60" t="s">
        <v>212</v>
      </c>
      <c r="D24" s="362">
        <v>5</v>
      </c>
      <c r="E24" s="63">
        <f t="shared" ref="E24" si="10">D24*30</f>
        <v>150</v>
      </c>
      <c r="F24" s="110">
        <f t="shared" ref="F24" si="11">G24+H24+I24</f>
        <v>16</v>
      </c>
      <c r="G24" s="111">
        <v>8</v>
      </c>
      <c r="H24" s="111"/>
      <c r="I24" s="111">
        <v>8</v>
      </c>
      <c r="J24" s="112">
        <f t="shared" ref="J24" si="12">E24-F24</f>
        <v>134</v>
      </c>
      <c r="K24" s="120"/>
      <c r="L24" s="359"/>
      <c r="M24" s="360"/>
      <c r="N24" s="103"/>
      <c r="O24" s="361"/>
      <c r="P24" s="359"/>
      <c r="Q24" s="112"/>
      <c r="R24" s="122"/>
      <c r="S24" s="110"/>
      <c r="T24" s="359"/>
      <c r="U24" s="112"/>
      <c r="V24" s="117"/>
      <c r="W24" s="110">
        <v>0.5</v>
      </c>
      <c r="X24" s="359"/>
      <c r="Y24" s="112">
        <v>0.5</v>
      </c>
      <c r="Z24" s="117">
        <v>5</v>
      </c>
      <c r="AA24" s="110"/>
      <c r="AB24" s="359"/>
      <c r="AC24" s="112"/>
      <c r="AD24" s="117"/>
      <c r="AE24" s="380">
        <v>4</v>
      </c>
      <c r="AF24" s="63"/>
      <c r="AG24" s="63"/>
    </row>
    <row r="25" spans="1:33" s="43" customFormat="1" ht="19.5" customHeight="1" thickBot="1" x14ac:dyDescent="0.35">
      <c r="A25" s="400"/>
      <c r="B25" s="87" t="s">
        <v>110</v>
      </c>
      <c r="C25" s="88"/>
      <c r="D25" s="285">
        <f t="shared" ref="D25:E25" si="13">SUM(D26:D29)</f>
        <v>10</v>
      </c>
      <c r="E25" s="284">
        <f t="shared" si="13"/>
        <v>300</v>
      </c>
      <c r="F25" s="363"/>
      <c r="G25" s="364"/>
      <c r="H25" s="364"/>
      <c r="I25" s="364"/>
      <c r="J25" s="365"/>
      <c r="K25" s="594">
        <f>SUM(K26:M29)</f>
        <v>0</v>
      </c>
      <c r="L25" s="595"/>
      <c r="M25" s="596"/>
      <c r="N25" s="366">
        <f>SUM(N26:N29)</f>
        <v>0</v>
      </c>
      <c r="O25" s="594">
        <f>SUM(O26:Q29)</f>
        <v>0</v>
      </c>
      <c r="P25" s="595"/>
      <c r="Q25" s="596"/>
      <c r="R25" s="367">
        <f>SUM(R26:R29)</f>
        <v>0</v>
      </c>
      <c r="S25" s="597">
        <f>SUM(S26:U29)</f>
        <v>0</v>
      </c>
      <c r="T25" s="598"/>
      <c r="U25" s="599"/>
      <c r="V25" s="286">
        <f>SUM(V26:V29)</f>
        <v>0</v>
      </c>
      <c r="W25" s="597">
        <f>SUM(W26:Y29)</f>
        <v>2</v>
      </c>
      <c r="X25" s="598"/>
      <c r="Y25" s="599"/>
      <c r="Z25" s="286">
        <f>SUM(Z26:Z29)</f>
        <v>10</v>
      </c>
      <c r="AA25" s="597">
        <f>SUM(AA26:AC29)</f>
        <v>0</v>
      </c>
      <c r="AB25" s="598"/>
      <c r="AC25" s="599"/>
      <c r="AD25" s="286">
        <f>SUM(AD26:AD29)</f>
        <v>0</v>
      </c>
      <c r="AE25" s="286"/>
      <c r="AF25" s="284"/>
      <c r="AG25" s="284"/>
    </row>
    <row r="26" spans="1:33" s="2" customFormat="1" ht="52.5" customHeight="1" x14ac:dyDescent="0.3">
      <c r="A26" s="392" t="s">
        <v>190</v>
      </c>
      <c r="B26" s="85" t="s">
        <v>224</v>
      </c>
      <c r="C26" s="547" t="s">
        <v>212</v>
      </c>
      <c r="D26" s="565">
        <v>5</v>
      </c>
      <c r="E26" s="567">
        <f>D26*30</f>
        <v>150</v>
      </c>
      <c r="F26" s="600">
        <f>G26+H26+I26</f>
        <v>16</v>
      </c>
      <c r="G26" s="625">
        <v>8</v>
      </c>
      <c r="H26" s="625"/>
      <c r="I26" s="625">
        <v>8</v>
      </c>
      <c r="J26" s="561">
        <f>E26-F26</f>
        <v>134</v>
      </c>
      <c r="K26" s="637"/>
      <c r="L26" s="559"/>
      <c r="M26" s="561"/>
      <c r="N26" s="639"/>
      <c r="O26" s="637"/>
      <c r="P26" s="559"/>
      <c r="Q26" s="561"/>
      <c r="R26" s="635"/>
      <c r="S26" s="600"/>
      <c r="T26" s="559"/>
      <c r="U26" s="561"/>
      <c r="V26" s="563"/>
      <c r="W26" s="600">
        <v>0.5</v>
      </c>
      <c r="X26" s="559"/>
      <c r="Y26" s="561">
        <v>0.5</v>
      </c>
      <c r="Z26" s="563">
        <v>5</v>
      </c>
      <c r="AA26" s="600"/>
      <c r="AB26" s="559"/>
      <c r="AC26" s="561"/>
      <c r="AD26" s="563"/>
      <c r="AE26" s="565">
        <v>4</v>
      </c>
      <c r="AF26" s="567"/>
      <c r="AG26" s="567"/>
    </row>
    <row r="27" spans="1:33" s="2" customFormat="1" ht="66" customHeight="1" x14ac:dyDescent="0.3">
      <c r="A27" s="84" t="s">
        <v>191</v>
      </c>
      <c r="B27" s="83" t="s">
        <v>225</v>
      </c>
      <c r="C27" s="548"/>
      <c r="D27" s="566"/>
      <c r="E27" s="568"/>
      <c r="F27" s="601"/>
      <c r="G27" s="626"/>
      <c r="H27" s="626"/>
      <c r="I27" s="626"/>
      <c r="J27" s="562"/>
      <c r="K27" s="638"/>
      <c r="L27" s="560"/>
      <c r="M27" s="562"/>
      <c r="N27" s="640"/>
      <c r="O27" s="638"/>
      <c r="P27" s="560"/>
      <c r="Q27" s="562"/>
      <c r="R27" s="636"/>
      <c r="S27" s="601"/>
      <c r="T27" s="560"/>
      <c r="U27" s="562"/>
      <c r="V27" s="564"/>
      <c r="W27" s="601"/>
      <c r="X27" s="560"/>
      <c r="Y27" s="562"/>
      <c r="Z27" s="564"/>
      <c r="AA27" s="601"/>
      <c r="AB27" s="560"/>
      <c r="AC27" s="562"/>
      <c r="AD27" s="564"/>
      <c r="AE27" s="566"/>
      <c r="AF27" s="568"/>
      <c r="AG27" s="568"/>
    </row>
    <row r="28" spans="1:33" s="2" customFormat="1" ht="64.5" customHeight="1" x14ac:dyDescent="0.3">
      <c r="A28" s="84" t="s">
        <v>192</v>
      </c>
      <c r="B28" s="83" t="s">
        <v>226</v>
      </c>
      <c r="C28" s="549" t="s">
        <v>212</v>
      </c>
      <c r="D28" s="588">
        <v>5</v>
      </c>
      <c r="E28" s="551">
        <f t="shared" ref="E28" si="14">D28*30</f>
        <v>150</v>
      </c>
      <c r="F28" s="622">
        <f t="shared" ref="F28" si="15">G28+H28+I28</f>
        <v>16</v>
      </c>
      <c r="G28" s="623">
        <v>8</v>
      </c>
      <c r="H28" s="623"/>
      <c r="I28" s="623">
        <v>8</v>
      </c>
      <c r="J28" s="624">
        <f t="shared" ref="J28" si="16">E28-F28</f>
        <v>134</v>
      </c>
      <c r="K28" s="569"/>
      <c r="L28" s="571"/>
      <c r="M28" s="573"/>
      <c r="N28" s="575"/>
      <c r="O28" s="569"/>
      <c r="P28" s="571"/>
      <c r="Q28" s="573"/>
      <c r="R28" s="577"/>
      <c r="S28" s="608"/>
      <c r="T28" s="571"/>
      <c r="U28" s="573"/>
      <c r="V28" s="618"/>
      <c r="W28" s="608">
        <v>0.5</v>
      </c>
      <c r="X28" s="571"/>
      <c r="Y28" s="573">
        <v>0.5</v>
      </c>
      <c r="Z28" s="618">
        <v>5</v>
      </c>
      <c r="AA28" s="608"/>
      <c r="AB28" s="571"/>
      <c r="AC28" s="573"/>
      <c r="AD28" s="618"/>
      <c r="AE28" s="588">
        <v>4</v>
      </c>
      <c r="AF28" s="551"/>
      <c r="AG28" s="551"/>
    </row>
    <row r="29" spans="1:33" s="2" customFormat="1" ht="66.75" customHeight="1" thickBot="1" x14ac:dyDescent="0.35">
      <c r="A29" s="401" t="s">
        <v>193</v>
      </c>
      <c r="B29" s="86" t="s">
        <v>227</v>
      </c>
      <c r="C29" s="550"/>
      <c r="D29" s="589"/>
      <c r="E29" s="552"/>
      <c r="F29" s="609"/>
      <c r="G29" s="611"/>
      <c r="H29" s="611"/>
      <c r="I29" s="611"/>
      <c r="J29" s="574"/>
      <c r="K29" s="570"/>
      <c r="L29" s="572"/>
      <c r="M29" s="574"/>
      <c r="N29" s="576"/>
      <c r="O29" s="570"/>
      <c r="P29" s="572"/>
      <c r="Q29" s="574"/>
      <c r="R29" s="578"/>
      <c r="S29" s="609"/>
      <c r="T29" s="572"/>
      <c r="U29" s="574"/>
      <c r="V29" s="619"/>
      <c r="W29" s="609"/>
      <c r="X29" s="572"/>
      <c r="Y29" s="574"/>
      <c r="Z29" s="619"/>
      <c r="AA29" s="609"/>
      <c r="AB29" s="572"/>
      <c r="AC29" s="574"/>
      <c r="AD29" s="619"/>
      <c r="AE29" s="589"/>
      <c r="AF29" s="552"/>
      <c r="AG29" s="552"/>
    </row>
    <row r="30" spans="1:33" ht="8.25" customHeight="1" x14ac:dyDescent="0.2"/>
    <row r="31" spans="1:33" ht="21" customHeight="1" x14ac:dyDescent="0.2">
      <c r="A31" s="627"/>
      <c r="B31" s="627"/>
      <c r="C31" s="627"/>
      <c r="D31" s="627"/>
      <c r="E31" s="627"/>
      <c r="F31" s="627"/>
      <c r="G31" s="627"/>
      <c r="H31" s="627"/>
      <c r="I31" s="627"/>
      <c r="J31" s="627"/>
      <c r="K31" s="627"/>
      <c r="L31" s="627"/>
      <c r="M31" s="627"/>
      <c r="N31" s="627"/>
      <c r="O31" s="627"/>
      <c r="P31" s="627"/>
      <c r="Q31" s="627"/>
      <c r="R31" s="627"/>
      <c r="S31" s="627"/>
      <c r="T31" s="627"/>
      <c r="U31" s="627"/>
      <c r="V31" s="627"/>
      <c r="W31" s="627"/>
      <c r="X31" s="627"/>
      <c r="Y31" s="627"/>
      <c r="Z31" s="627"/>
      <c r="AA31" s="627"/>
      <c r="AB31" s="627"/>
      <c r="AC31" s="627"/>
      <c r="AD31" s="627"/>
      <c r="AE31" s="627"/>
      <c r="AF31" s="627"/>
      <c r="AG31" s="627"/>
    </row>
    <row r="32" spans="1:33" ht="15.75" customHeight="1" x14ac:dyDescent="0.2">
      <c r="A32" s="627"/>
      <c r="B32" s="627"/>
      <c r="C32" s="627"/>
      <c r="D32" s="627"/>
      <c r="E32" s="627"/>
      <c r="F32" s="627"/>
      <c r="G32" s="627"/>
      <c r="H32" s="627"/>
      <c r="I32" s="627"/>
      <c r="J32" s="627"/>
      <c r="K32" s="627"/>
      <c r="L32" s="627"/>
      <c r="M32" s="627"/>
      <c r="N32" s="627"/>
      <c r="O32" s="627"/>
      <c r="P32" s="627"/>
      <c r="Q32" s="627"/>
      <c r="R32" s="627"/>
      <c r="S32" s="627"/>
      <c r="T32" s="627"/>
      <c r="U32" s="627"/>
      <c r="V32" s="627"/>
      <c r="W32" s="627"/>
      <c r="X32" s="627"/>
      <c r="Y32" s="627"/>
      <c r="Z32" s="627"/>
      <c r="AA32" s="627"/>
      <c r="AB32" s="627"/>
      <c r="AC32" s="627"/>
      <c r="AD32" s="627"/>
      <c r="AE32" s="627"/>
      <c r="AF32" s="627"/>
      <c r="AG32" s="627"/>
    </row>
    <row r="33" spans="1:39" ht="15.75" customHeight="1" x14ac:dyDescent="0.3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378"/>
      <c r="AB33" s="378"/>
      <c r="AC33" s="378"/>
      <c r="AD33" s="378"/>
      <c r="AE33" s="378"/>
      <c r="AF33" s="378"/>
      <c r="AG33" s="378"/>
    </row>
    <row r="34" spans="1:39" s="3" customFormat="1" ht="15.75" customHeight="1" x14ac:dyDescent="0.3">
      <c r="A34" s="40" t="s">
        <v>231</v>
      </c>
      <c r="B34" s="40"/>
      <c r="C34" s="40"/>
      <c r="D34" s="40"/>
      <c r="E34" s="40" t="s">
        <v>232</v>
      </c>
      <c r="F34" s="41"/>
      <c r="G34" s="41"/>
      <c r="H34" s="40"/>
      <c r="I34" s="41"/>
      <c r="J34" s="41"/>
      <c r="K34" s="41"/>
      <c r="L34" s="41"/>
      <c r="M34" s="12"/>
      <c r="N34" s="41"/>
      <c r="O34" s="42"/>
      <c r="P34" s="40"/>
      <c r="Q34" s="41"/>
      <c r="R34" s="41"/>
      <c r="S34" s="40"/>
      <c r="T34" s="40"/>
      <c r="U34" s="41"/>
      <c r="V34" s="40"/>
      <c r="W34" s="12"/>
      <c r="X34" s="12"/>
      <c r="Y34" s="40"/>
      <c r="Z34" s="12"/>
      <c r="AA34" s="12"/>
      <c r="AB34" s="12"/>
      <c r="AC34" s="12"/>
      <c r="AD34" s="12"/>
      <c r="AE34" s="12"/>
      <c r="AF34" s="12"/>
      <c r="AG34" s="12"/>
      <c r="AJ34" s="4"/>
      <c r="AK34" s="4"/>
      <c r="AL34" s="4"/>
      <c r="AM34" s="4"/>
    </row>
    <row r="35" spans="1:39" ht="18.75" x14ac:dyDescent="0.3">
      <c r="H35" s="40"/>
      <c r="P35" s="40"/>
    </row>
    <row r="36" spans="1:39" ht="18.75" customHeight="1" x14ac:dyDescent="0.3">
      <c r="A36" s="461" t="s">
        <v>230</v>
      </c>
      <c r="B36" s="461"/>
      <c r="C36" s="156"/>
      <c r="D36" s="156"/>
      <c r="E36" s="156"/>
      <c r="H36" s="40"/>
    </row>
    <row r="37" spans="1:39" ht="19.5" customHeight="1" x14ac:dyDescent="0.3">
      <c r="A37" s="461"/>
      <c r="B37" s="461"/>
      <c r="C37" s="156"/>
      <c r="F37" s="40"/>
      <c r="G37" s="40"/>
      <c r="H37" s="42"/>
      <c r="I37" s="40"/>
      <c r="J37" s="368"/>
      <c r="K37" s="368"/>
      <c r="L37" s="40"/>
      <c r="M37" s="368"/>
      <c r="N37" s="368"/>
      <c r="O37" s="368"/>
      <c r="P37" s="368"/>
      <c r="Q37" s="368"/>
      <c r="R37" s="369"/>
      <c r="S37" s="369"/>
      <c r="T37" s="370"/>
      <c r="U37" s="370"/>
      <c r="V37" s="370"/>
      <c r="W37" s="370"/>
      <c r="X37" s="369"/>
      <c r="Y37" s="369"/>
      <c r="Z37" s="369"/>
      <c r="AA37" s="370"/>
      <c r="AB37" s="369"/>
      <c r="AC37" s="369"/>
      <c r="AD37" s="369"/>
      <c r="AE37" s="369"/>
      <c r="AF37" s="369"/>
      <c r="AG37" s="369"/>
      <c r="AH37" s="369"/>
      <c r="AI37" s="369"/>
    </row>
  </sheetData>
  <dataConsolidate/>
  <mergeCells count="172">
    <mergeCell ref="AA5:AD5"/>
    <mergeCell ref="AA25:AC25"/>
    <mergeCell ref="AD26:AD27"/>
    <mergeCell ref="AD28:AD29"/>
    <mergeCell ref="AA7:AA8"/>
    <mergeCell ref="AB7:AB8"/>
    <mergeCell ref="AC7:AC8"/>
    <mergeCell ref="AA15:AA17"/>
    <mergeCell ref="AB15:AB17"/>
    <mergeCell ref="AA26:AA27"/>
    <mergeCell ref="AB26:AB27"/>
    <mergeCell ref="AC26:AC27"/>
    <mergeCell ref="AA28:AA29"/>
    <mergeCell ref="AB28:AB29"/>
    <mergeCell ref="AC28:AC29"/>
    <mergeCell ref="AA6:AD6"/>
    <mergeCell ref="AD7:AD8"/>
    <mergeCell ref="AA10:AC10"/>
    <mergeCell ref="AA11:AC11"/>
    <mergeCell ref="AA14:AC14"/>
    <mergeCell ref="AC15:AC17"/>
    <mergeCell ref="AD15:AD17"/>
    <mergeCell ref="AA19:AC19"/>
    <mergeCell ref="AA20:AC20"/>
    <mergeCell ref="A31:AG32"/>
    <mergeCell ref="A36:B36"/>
    <mergeCell ref="A37:B37"/>
    <mergeCell ref="C2:AG4"/>
    <mergeCell ref="S14:U14"/>
    <mergeCell ref="W14:Y14"/>
    <mergeCell ref="Y15:Y17"/>
    <mergeCell ref="Z15:Z17"/>
    <mergeCell ref="P26:P27"/>
    <mergeCell ref="Q26:Q27"/>
    <mergeCell ref="R26:R27"/>
    <mergeCell ref="K26:K27"/>
    <mergeCell ref="L26:L27"/>
    <mergeCell ref="M26:M27"/>
    <mergeCell ref="N26:N27"/>
    <mergeCell ref="O26:O27"/>
    <mergeCell ref="D26:D27"/>
    <mergeCell ref="O6:R6"/>
    <mergeCell ref="L7:L8"/>
    <mergeCell ref="M7:M8"/>
    <mergeCell ref="N7:N8"/>
    <mergeCell ref="O7:O8"/>
    <mergeCell ref="P7:P8"/>
    <mergeCell ref="Q7:Q8"/>
    <mergeCell ref="K6:N6"/>
    <mergeCell ref="F28:F29"/>
    <mergeCell ref="G28:G29"/>
    <mergeCell ref="H28:H29"/>
    <mergeCell ref="I28:I29"/>
    <mergeCell ref="J28:J29"/>
    <mergeCell ref="F26:F27"/>
    <mergeCell ref="G26:G27"/>
    <mergeCell ref="H26:H27"/>
    <mergeCell ref="I26:I27"/>
    <mergeCell ref="J26:J27"/>
    <mergeCell ref="K11:M11"/>
    <mergeCell ref="K14:M14"/>
    <mergeCell ref="K10:M10"/>
    <mergeCell ref="K15:K17"/>
    <mergeCell ref="L15:L17"/>
    <mergeCell ref="W6:Z6"/>
    <mergeCell ref="V26:V27"/>
    <mergeCell ref="W26:W27"/>
    <mergeCell ref="U7:U8"/>
    <mergeCell ref="V7:V8"/>
    <mergeCell ref="W7:W8"/>
    <mergeCell ref="X7:X8"/>
    <mergeCell ref="Y7:Y8"/>
    <mergeCell ref="W10:Y10"/>
    <mergeCell ref="S11:U11"/>
    <mergeCell ref="W11:Y11"/>
    <mergeCell ref="V15:V17"/>
    <mergeCell ref="W15:W17"/>
    <mergeCell ref="X15:X17"/>
    <mergeCell ref="A10:B10"/>
    <mergeCell ref="A19:B19"/>
    <mergeCell ref="B18:AG18"/>
    <mergeCell ref="A5:A8"/>
    <mergeCell ref="B5:B8"/>
    <mergeCell ref="C5:C8"/>
    <mergeCell ref="D5:E7"/>
    <mergeCell ref="F5:J5"/>
    <mergeCell ref="G7:G8"/>
    <mergeCell ref="H7:H8"/>
    <mergeCell ref="I7:I8"/>
    <mergeCell ref="F6:F8"/>
    <mergeCell ref="G6:I6"/>
    <mergeCell ref="J6:J8"/>
    <mergeCell ref="K5:R5"/>
    <mergeCell ref="S5:Z5"/>
    <mergeCell ref="AE5:AG6"/>
    <mergeCell ref="K7:K8"/>
    <mergeCell ref="S6:V6"/>
    <mergeCell ref="O10:Q10"/>
    <mergeCell ref="S10:U10"/>
    <mergeCell ref="R7:R8"/>
    <mergeCell ref="I15:I17"/>
    <mergeCell ref="J15:J17"/>
    <mergeCell ref="D28:D29"/>
    <mergeCell ref="E26:E27"/>
    <mergeCell ref="E28:E29"/>
    <mergeCell ref="B9:AG9"/>
    <mergeCell ref="AE7:AE8"/>
    <mergeCell ref="AF7:AF8"/>
    <mergeCell ref="AG7:AG8"/>
    <mergeCell ref="K25:M25"/>
    <mergeCell ref="O25:Q25"/>
    <mergeCell ref="S25:U25"/>
    <mergeCell ref="W25:Y25"/>
    <mergeCell ref="S26:S27"/>
    <mergeCell ref="T26:T27"/>
    <mergeCell ref="U26:U27"/>
    <mergeCell ref="Z7:Z8"/>
    <mergeCell ref="S7:S8"/>
    <mergeCell ref="T7:T8"/>
    <mergeCell ref="O11:Q11"/>
    <mergeCell ref="O14:Q14"/>
    <mergeCell ref="D15:D17"/>
    <mergeCell ref="E15:E17"/>
    <mergeCell ref="F15:F17"/>
    <mergeCell ref="G15:G17"/>
    <mergeCell ref="H15:H17"/>
    <mergeCell ref="Q28:Q29"/>
    <mergeCell ref="R28:R29"/>
    <mergeCell ref="AF15:AF17"/>
    <mergeCell ref="M15:M17"/>
    <mergeCell ref="N15:N17"/>
    <mergeCell ref="O15:O17"/>
    <mergeCell ref="P15:P17"/>
    <mergeCell ref="Q15:Q17"/>
    <mergeCell ref="R15:R17"/>
    <mergeCell ref="S15:S17"/>
    <mergeCell ref="T15:T17"/>
    <mergeCell ref="U15:U17"/>
    <mergeCell ref="Z28:Z29"/>
    <mergeCell ref="AE28:AE29"/>
    <mergeCell ref="Y28:Y29"/>
    <mergeCell ref="S28:S29"/>
    <mergeCell ref="T28:T29"/>
    <mergeCell ref="U28:U29"/>
    <mergeCell ref="V28:V29"/>
    <mergeCell ref="W28:W29"/>
    <mergeCell ref="X28:X29"/>
    <mergeCell ref="AE15:AE17"/>
    <mergeCell ref="C26:C27"/>
    <mergeCell ref="C28:C29"/>
    <mergeCell ref="AF28:AF29"/>
    <mergeCell ref="AG28:AG29"/>
    <mergeCell ref="K19:M19"/>
    <mergeCell ref="O19:Q19"/>
    <mergeCell ref="S19:U19"/>
    <mergeCell ref="W19:Y19"/>
    <mergeCell ref="K20:M20"/>
    <mergeCell ref="O20:Q20"/>
    <mergeCell ref="S20:U20"/>
    <mergeCell ref="W20:Y20"/>
    <mergeCell ref="X26:X27"/>
    <mergeCell ref="Y26:Y27"/>
    <mergeCell ref="Z26:Z27"/>
    <mergeCell ref="AE26:AE27"/>
    <mergeCell ref="AF26:AF27"/>
    <mergeCell ref="AG26:AG27"/>
    <mergeCell ref="K28:K29"/>
    <mergeCell ref="L28:L29"/>
    <mergeCell ref="M28:M29"/>
    <mergeCell ref="N28:N29"/>
    <mergeCell ref="O28:O29"/>
    <mergeCell ref="P28:P29"/>
  </mergeCells>
  <printOptions horizontalCentered="1" verticalCentered="1" gridLinesSet="0"/>
  <pageMargins left="0" right="0" top="0.59055118110236227" bottom="0" header="0.19685039370078741" footer="0"/>
  <pageSetup paperSize="9" scale="39" fitToWidth="420" fitToHeight="297" orientation="landscape" blackAndWhite="1" r:id="rId1"/>
  <headerFooter alignWithMargins="0">
    <oddFooter>&amp;R&amp;P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7"/>
  <sheetViews>
    <sheetView zoomScale="80" zoomScaleNormal="80" workbookViewId="0">
      <selection activeCell="B5" sqref="B5:B8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13" style="6" customWidth="1"/>
    <col min="4" max="10" width="6.7109375" style="6" customWidth="1"/>
    <col min="11" max="12" width="4.7109375" style="6" customWidth="1"/>
    <col min="13" max="13" width="7.28515625" style="6" customWidth="1"/>
    <col min="14" max="14" width="4.7109375" style="6" customWidth="1"/>
    <col min="15" max="15" width="6.28515625" style="6" customWidth="1"/>
    <col min="16" max="16" width="4.7109375" style="6" customWidth="1"/>
    <col min="17" max="17" width="6.140625" style="6" customWidth="1"/>
    <col min="18" max="18" width="4.7109375" style="6" customWidth="1"/>
    <col min="19" max="19" width="6.140625" style="6" customWidth="1"/>
    <col min="20" max="20" width="4.7109375" style="6" customWidth="1"/>
    <col min="21" max="21" width="6.5703125" style="6" customWidth="1"/>
    <col min="22" max="22" width="4.7109375" style="6" customWidth="1"/>
    <col min="23" max="23" width="5.85546875" style="6" customWidth="1"/>
    <col min="24" max="24" width="4.7109375" style="6" customWidth="1"/>
    <col min="25" max="25" width="6.5703125" style="6" customWidth="1"/>
    <col min="26" max="30" width="4.7109375" style="6" customWidth="1"/>
    <col min="31" max="33" width="6.7109375" style="6" customWidth="1"/>
    <col min="34" max="16384" width="9.140625" style="6"/>
  </cols>
  <sheetData>
    <row r="1" spans="1:33" ht="22.5" x14ac:dyDescent="0.3">
      <c r="C1" s="15" t="s">
        <v>243</v>
      </c>
    </row>
    <row r="2" spans="1:33" ht="23.25" customHeight="1" x14ac:dyDescent="0.2">
      <c r="C2" s="628" t="s">
        <v>242</v>
      </c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8"/>
      <c r="Z2" s="628"/>
      <c r="AA2" s="628"/>
      <c r="AB2" s="628"/>
      <c r="AC2" s="628"/>
      <c r="AD2" s="628"/>
      <c r="AE2" s="628"/>
      <c r="AF2" s="628"/>
      <c r="AG2" s="628"/>
    </row>
    <row r="3" spans="1:33" ht="24.75" customHeight="1" x14ac:dyDescent="0.3">
      <c r="B3" s="16"/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  <c r="U3" s="628"/>
      <c r="V3" s="628"/>
      <c r="W3" s="628"/>
      <c r="X3" s="628"/>
      <c r="Y3" s="628"/>
      <c r="Z3" s="628"/>
      <c r="AA3" s="628"/>
      <c r="AB3" s="628"/>
      <c r="AC3" s="628"/>
      <c r="AD3" s="628"/>
      <c r="AE3" s="628"/>
      <c r="AF3" s="628"/>
      <c r="AG3" s="628"/>
    </row>
    <row r="4" spans="1:33" ht="24.75" customHeight="1" thickBot="1" x14ac:dyDescent="0.25">
      <c r="C4" s="629"/>
      <c r="D4" s="629"/>
      <c r="E4" s="629"/>
      <c r="F4" s="629"/>
      <c r="G4" s="629"/>
      <c r="H4" s="629"/>
      <c r="I4" s="629"/>
      <c r="J4" s="629"/>
      <c r="K4" s="629"/>
      <c r="L4" s="629"/>
      <c r="M4" s="629"/>
      <c r="N4" s="629"/>
      <c r="O4" s="629"/>
      <c r="P4" s="629"/>
      <c r="Q4" s="629"/>
      <c r="R4" s="629"/>
      <c r="S4" s="629"/>
      <c r="T4" s="629"/>
      <c r="U4" s="629"/>
      <c r="V4" s="629"/>
      <c r="W4" s="629"/>
      <c r="X4" s="629"/>
      <c r="Y4" s="629"/>
      <c r="Z4" s="629"/>
      <c r="AA4" s="629"/>
      <c r="AB4" s="629"/>
      <c r="AC4" s="629"/>
      <c r="AD4" s="629"/>
      <c r="AE4" s="629"/>
      <c r="AF4" s="629"/>
      <c r="AG4" s="629"/>
    </row>
    <row r="5" spans="1:33" s="14" customFormat="1" ht="55.5" customHeight="1" thickBot="1" x14ac:dyDescent="0.3">
      <c r="A5" s="521" t="s">
        <v>85</v>
      </c>
      <c r="B5" s="524" t="s">
        <v>118</v>
      </c>
      <c r="C5" s="507" t="s">
        <v>45</v>
      </c>
      <c r="D5" s="530" t="s">
        <v>104</v>
      </c>
      <c r="E5" s="531"/>
      <c r="F5" s="536" t="s">
        <v>76</v>
      </c>
      <c r="G5" s="537"/>
      <c r="H5" s="537"/>
      <c r="I5" s="537"/>
      <c r="J5" s="538"/>
      <c r="K5" s="509" t="s">
        <v>81</v>
      </c>
      <c r="L5" s="510"/>
      <c r="M5" s="510"/>
      <c r="N5" s="510"/>
      <c r="O5" s="510"/>
      <c r="P5" s="510"/>
      <c r="Q5" s="510"/>
      <c r="R5" s="511"/>
      <c r="S5" s="509" t="s">
        <v>82</v>
      </c>
      <c r="T5" s="510"/>
      <c r="U5" s="510"/>
      <c r="V5" s="510"/>
      <c r="W5" s="510"/>
      <c r="X5" s="510"/>
      <c r="Y5" s="510"/>
      <c r="Z5" s="511"/>
      <c r="AA5" s="520" t="s">
        <v>160</v>
      </c>
      <c r="AB5" s="518"/>
      <c r="AC5" s="518"/>
      <c r="AD5" s="519"/>
      <c r="AE5" s="509" t="s">
        <v>95</v>
      </c>
      <c r="AF5" s="510"/>
      <c r="AG5" s="543"/>
    </row>
    <row r="6" spans="1:33" s="14" customFormat="1" ht="52.5" customHeight="1" thickBot="1" x14ac:dyDescent="0.3">
      <c r="A6" s="522"/>
      <c r="B6" s="525"/>
      <c r="C6" s="526"/>
      <c r="D6" s="532"/>
      <c r="E6" s="533"/>
      <c r="F6" s="539" t="s">
        <v>84</v>
      </c>
      <c r="G6" s="541" t="s">
        <v>77</v>
      </c>
      <c r="H6" s="542"/>
      <c r="I6" s="542"/>
      <c r="J6" s="527" t="s">
        <v>79</v>
      </c>
      <c r="K6" s="518" t="s">
        <v>91</v>
      </c>
      <c r="L6" s="518"/>
      <c r="M6" s="518"/>
      <c r="N6" s="519"/>
      <c r="O6" s="518" t="s">
        <v>93</v>
      </c>
      <c r="P6" s="518"/>
      <c r="Q6" s="518"/>
      <c r="R6" s="519"/>
      <c r="S6" s="518" t="s">
        <v>92</v>
      </c>
      <c r="T6" s="518"/>
      <c r="U6" s="518"/>
      <c r="V6" s="519"/>
      <c r="W6" s="518" t="s">
        <v>94</v>
      </c>
      <c r="X6" s="518"/>
      <c r="Y6" s="518"/>
      <c r="Z6" s="519"/>
      <c r="AA6" s="518" t="s">
        <v>165</v>
      </c>
      <c r="AB6" s="518"/>
      <c r="AC6" s="518"/>
      <c r="AD6" s="519"/>
      <c r="AE6" s="544"/>
      <c r="AF6" s="545"/>
      <c r="AG6" s="546"/>
    </row>
    <row r="7" spans="1:33" s="14" customFormat="1" ht="32.25" customHeight="1" thickBot="1" x14ac:dyDescent="0.3">
      <c r="A7" s="522"/>
      <c r="B7" s="525"/>
      <c r="C7" s="526"/>
      <c r="D7" s="534"/>
      <c r="E7" s="535"/>
      <c r="F7" s="539"/>
      <c r="G7" s="516" t="s">
        <v>78</v>
      </c>
      <c r="H7" s="514" t="s">
        <v>83</v>
      </c>
      <c r="I7" s="516" t="s">
        <v>80</v>
      </c>
      <c r="J7" s="528"/>
      <c r="K7" s="516" t="s">
        <v>88</v>
      </c>
      <c r="L7" s="514" t="s">
        <v>89</v>
      </c>
      <c r="M7" s="516" t="s">
        <v>90</v>
      </c>
      <c r="N7" s="512" t="s">
        <v>140</v>
      </c>
      <c r="O7" s="516" t="s">
        <v>88</v>
      </c>
      <c r="P7" s="514" t="s">
        <v>89</v>
      </c>
      <c r="Q7" s="516" t="s">
        <v>90</v>
      </c>
      <c r="R7" s="512" t="s">
        <v>140</v>
      </c>
      <c r="S7" s="516" t="s">
        <v>88</v>
      </c>
      <c r="T7" s="514" t="s">
        <v>89</v>
      </c>
      <c r="U7" s="516" t="s">
        <v>90</v>
      </c>
      <c r="V7" s="512" t="s">
        <v>140</v>
      </c>
      <c r="W7" s="516" t="s">
        <v>88</v>
      </c>
      <c r="X7" s="514" t="s">
        <v>89</v>
      </c>
      <c r="Y7" s="516" t="s">
        <v>90</v>
      </c>
      <c r="Z7" s="512" t="s">
        <v>140</v>
      </c>
      <c r="AA7" s="516" t="s">
        <v>88</v>
      </c>
      <c r="AB7" s="514" t="s">
        <v>89</v>
      </c>
      <c r="AC7" s="516" t="s">
        <v>90</v>
      </c>
      <c r="AD7" s="512" t="s">
        <v>140</v>
      </c>
      <c r="AE7" s="507" t="s">
        <v>96</v>
      </c>
      <c r="AF7" s="507" t="s">
        <v>97</v>
      </c>
      <c r="AG7" s="507" t="s">
        <v>98</v>
      </c>
    </row>
    <row r="8" spans="1:33" s="14" customFormat="1" ht="136.5" customHeight="1" thickBot="1" x14ac:dyDescent="0.3">
      <c r="A8" s="523"/>
      <c r="B8" s="525"/>
      <c r="C8" s="526"/>
      <c r="D8" s="404" t="s">
        <v>139</v>
      </c>
      <c r="E8" s="404" t="s">
        <v>86</v>
      </c>
      <c r="F8" s="540"/>
      <c r="G8" s="517"/>
      <c r="H8" s="515"/>
      <c r="I8" s="517"/>
      <c r="J8" s="529"/>
      <c r="K8" s="517"/>
      <c r="L8" s="515"/>
      <c r="M8" s="517"/>
      <c r="N8" s="513"/>
      <c r="O8" s="517"/>
      <c r="P8" s="515"/>
      <c r="Q8" s="517"/>
      <c r="R8" s="513"/>
      <c r="S8" s="517"/>
      <c r="T8" s="515"/>
      <c r="U8" s="517"/>
      <c r="V8" s="513"/>
      <c r="W8" s="517"/>
      <c r="X8" s="515"/>
      <c r="Y8" s="517"/>
      <c r="Z8" s="513"/>
      <c r="AA8" s="517"/>
      <c r="AB8" s="515"/>
      <c r="AC8" s="517"/>
      <c r="AD8" s="513"/>
      <c r="AE8" s="508"/>
      <c r="AF8" s="508"/>
      <c r="AG8" s="508"/>
    </row>
    <row r="9" spans="1:33" s="7" customFormat="1" ht="23.25" customHeight="1" thickBot="1" x14ac:dyDescent="0.35">
      <c r="A9" s="11" t="s">
        <v>172</v>
      </c>
      <c r="B9" s="590" t="s">
        <v>120</v>
      </c>
      <c r="C9" s="591"/>
      <c r="D9" s="591"/>
      <c r="E9" s="591"/>
      <c r="F9" s="591"/>
      <c r="G9" s="591"/>
      <c r="H9" s="591"/>
      <c r="I9" s="591"/>
      <c r="J9" s="591"/>
      <c r="K9" s="591"/>
      <c r="L9" s="591"/>
      <c r="M9" s="591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  <c r="AC9" s="592"/>
      <c r="AD9" s="592"/>
      <c r="AE9" s="592"/>
      <c r="AF9" s="592"/>
      <c r="AG9" s="593"/>
    </row>
    <row r="10" spans="1:33" s="5" customFormat="1" ht="19.5" customHeight="1" thickBot="1" x14ac:dyDescent="0.35">
      <c r="A10" s="612" t="s">
        <v>103</v>
      </c>
      <c r="B10" s="613"/>
      <c r="C10" s="44"/>
      <c r="D10" s="300">
        <f>D11+D14</f>
        <v>15</v>
      </c>
      <c r="E10" s="301">
        <f>E11+E14</f>
        <v>450</v>
      </c>
      <c r="F10" s="302">
        <f>F11+F14</f>
        <v>20</v>
      </c>
      <c r="G10" s="303"/>
      <c r="H10" s="303"/>
      <c r="I10" s="303"/>
      <c r="J10" s="304">
        <f>J11+J14</f>
        <v>280</v>
      </c>
      <c r="K10" s="557">
        <f>K11+K14</f>
        <v>1.25</v>
      </c>
      <c r="L10" s="557"/>
      <c r="M10" s="557"/>
      <c r="N10" s="135">
        <f>N11+N14</f>
        <v>10</v>
      </c>
      <c r="O10" s="557">
        <f>O11+O14</f>
        <v>1</v>
      </c>
      <c r="P10" s="557"/>
      <c r="Q10" s="557"/>
      <c r="R10" s="147">
        <f>R11+R14</f>
        <v>5</v>
      </c>
      <c r="S10" s="557">
        <f>S11+S14</f>
        <v>0</v>
      </c>
      <c r="T10" s="557"/>
      <c r="U10" s="557"/>
      <c r="V10" s="68">
        <f>V11+V14</f>
        <v>0</v>
      </c>
      <c r="W10" s="557">
        <f>W11+W14</f>
        <v>0</v>
      </c>
      <c r="X10" s="557"/>
      <c r="Y10" s="557"/>
      <c r="Z10" s="68">
        <f>Z11+Z14</f>
        <v>0</v>
      </c>
      <c r="AA10" s="557">
        <f>AA11+AA14</f>
        <v>0</v>
      </c>
      <c r="AB10" s="557"/>
      <c r="AC10" s="557"/>
      <c r="AD10" s="68">
        <f>AD11+AD14</f>
        <v>0</v>
      </c>
      <c r="AE10" s="407"/>
      <c r="AF10" s="68"/>
      <c r="AG10" s="68"/>
    </row>
    <row r="11" spans="1:33" s="2" customFormat="1" ht="20.25" customHeight="1" thickBot="1" x14ac:dyDescent="0.35">
      <c r="A11" s="82"/>
      <c r="B11" s="416" t="s">
        <v>41</v>
      </c>
      <c r="C11" s="44"/>
      <c r="D11" s="68">
        <f>SUM(D12:D13)</f>
        <v>10</v>
      </c>
      <c r="E11" s="408">
        <f t="shared" ref="E11:J11" si="0">SUM(E12:E13)</f>
        <v>300</v>
      </c>
      <c r="F11" s="420">
        <f t="shared" si="0"/>
        <v>20</v>
      </c>
      <c r="G11" s="421"/>
      <c r="H11" s="421"/>
      <c r="I11" s="421"/>
      <c r="J11" s="309">
        <f t="shared" si="0"/>
        <v>280</v>
      </c>
      <c r="K11" s="463">
        <f>SUM(K12:M13)</f>
        <v>1.25</v>
      </c>
      <c r="L11" s="463"/>
      <c r="M11" s="463"/>
      <c r="N11" s="134">
        <f>SUM(N12:N13)</f>
        <v>10</v>
      </c>
      <c r="O11" s="463">
        <v>0</v>
      </c>
      <c r="P11" s="463"/>
      <c r="Q11" s="463"/>
      <c r="R11" s="310">
        <v>0</v>
      </c>
      <c r="S11" s="557">
        <v>0</v>
      </c>
      <c r="T11" s="557"/>
      <c r="U11" s="557"/>
      <c r="V11" s="68">
        <v>0</v>
      </c>
      <c r="W11" s="557">
        <v>0</v>
      </c>
      <c r="X11" s="557"/>
      <c r="Y11" s="557"/>
      <c r="Z11" s="68">
        <v>0</v>
      </c>
      <c r="AA11" s="557">
        <v>0</v>
      </c>
      <c r="AB11" s="557"/>
      <c r="AC11" s="557"/>
      <c r="AD11" s="68">
        <v>0</v>
      </c>
      <c r="AE11" s="403"/>
      <c r="AF11" s="68"/>
      <c r="AG11" s="68"/>
    </row>
    <row r="12" spans="1:33" s="2" customFormat="1" ht="39.950000000000003" customHeight="1" x14ac:dyDescent="0.3">
      <c r="A12" s="297" t="s">
        <v>181</v>
      </c>
      <c r="B12" s="80" t="s">
        <v>170</v>
      </c>
      <c r="C12" s="388" t="s">
        <v>171</v>
      </c>
      <c r="D12" s="311">
        <v>5</v>
      </c>
      <c r="E12" s="312">
        <f>D12*30</f>
        <v>150</v>
      </c>
      <c r="F12" s="313">
        <f>G12+H12+I12</f>
        <v>4</v>
      </c>
      <c r="G12" s="314"/>
      <c r="H12" s="314"/>
      <c r="I12" s="314">
        <v>4</v>
      </c>
      <c r="J12" s="315">
        <f>E12-F12</f>
        <v>146</v>
      </c>
      <c r="K12" s="316"/>
      <c r="L12" s="317"/>
      <c r="M12" s="398">
        <v>0.25</v>
      </c>
      <c r="N12" s="94">
        <v>5</v>
      </c>
      <c r="O12" s="319"/>
      <c r="P12" s="320"/>
      <c r="Q12" s="321"/>
      <c r="R12" s="322"/>
      <c r="S12" s="323"/>
      <c r="T12" s="324"/>
      <c r="U12" s="325"/>
      <c r="V12" s="326"/>
      <c r="W12" s="323"/>
      <c r="X12" s="324"/>
      <c r="Y12" s="325"/>
      <c r="Z12" s="326"/>
      <c r="AA12" s="323"/>
      <c r="AB12" s="324"/>
      <c r="AC12" s="325"/>
      <c r="AD12" s="326"/>
      <c r="AE12" s="327">
        <v>1</v>
      </c>
      <c r="AF12" s="311"/>
      <c r="AG12" s="311"/>
    </row>
    <row r="13" spans="1:33" s="2" customFormat="1" ht="39.950000000000003" customHeight="1" thickBot="1" x14ac:dyDescent="0.35">
      <c r="A13" s="297" t="s">
        <v>182</v>
      </c>
      <c r="B13" s="397" t="s">
        <v>194</v>
      </c>
      <c r="C13" s="389" t="s">
        <v>171</v>
      </c>
      <c r="D13" s="328">
        <v>5</v>
      </c>
      <c r="E13" s="329">
        <f>D13*30</f>
        <v>150</v>
      </c>
      <c r="F13" s="313">
        <f>G13+H13+I13</f>
        <v>16</v>
      </c>
      <c r="G13" s="330">
        <v>8</v>
      </c>
      <c r="H13" s="330"/>
      <c r="I13" s="330">
        <v>8</v>
      </c>
      <c r="J13" s="315">
        <f>E13-F13</f>
        <v>134</v>
      </c>
      <c r="K13" s="399">
        <v>0.5</v>
      </c>
      <c r="L13" s="317"/>
      <c r="M13" s="318">
        <v>0.5</v>
      </c>
      <c r="N13" s="94">
        <v>5</v>
      </c>
      <c r="O13" s="331"/>
      <c r="P13" s="332"/>
      <c r="Q13" s="333"/>
      <c r="R13" s="334"/>
      <c r="S13" s="335"/>
      <c r="T13" s="336"/>
      <c r="U13" s="337"/>
      <c r="V13" s="338"/>
      <c r="W13" s="335"/>
      <c r="X13" s="336"/>
      <c r="Y13" s="337"/>
      <c r="Z13" s="338"/>
      <c r="AA13" s="335"/>
      <c r="AB13" s="336"/>
      <c r="AC13" s="337"/>
      <c r="AD13" s="338"/>
      <c r="AE13" s="339">
        <v>1</v>
      </c>
      <c r="AF13" s="340"/>
      <c r="AG13" s="340"/>
    </row>
    <row r="14" spans="1:33" s="2" customFormat="1" ht="19.5" customHeight="1" thickBot="1" x14ac:dyDescent="0.35">
      <c r="A14" s="298"/>
      <c r="B14" s="415" t="s">
        <v>110</v>
      </c>
      <c r="C14" s="47"/>
      <c r="D14" s="143">
        <v>5</v>
      </c>
      <c r="E14" s="407">
        <f>SUM(E15:E17)</f>
        <v>150</v>
      </c>
      <c r="F14" s="341"/>
      <c r="G14" s="421"/>
      <c r="H14" s="421"/>
      <c r="I14" s="421"/>
      <c r="J14" s="309"/>
      <c r="K14" s="602">
        <f>SUM(K15:M17)</f>
        <v>0</v>
      </c>
      <c r="L14" s="603"/>
      <c r="M14" s="604"/>
      <c r="N14" s="134">
        <f>SUM(N15:N17)</f>
        <v>0</v>
      </c>
      <c r="O14" s="602">
        <f>SUM(O15:Q17)</f>
        <v>1</v>
      </c>
      <c r="P14" s="603"/>
      <c r="Q14" s="604"/>
      <c r="R14" s="310">
        <f>SUM(R15:R17)</f>
        <v>5</v>
      </c>
      <c r="S14" s="630">
        <f>SUM(S15:U17)</f>
        <v>0</v>
      </c>
      <c r="T14" s="631"/>
      <c r="U14" s="632"/>
      <c r="V14" s="143">
        <f>SUM(V15:V17)</f>
        <v>0</v>
      </c>
      <c r="W14" s="630">
        <f>SUM(W15:Y17)</f>
        <v>0</v>
      </c>
      <c r="X14" s="631"/>
      <c r="Y14" s="632"/>
      <c r="Z14" s="143">
        <f>SUM(Z15:Z17)</f>
        <v>0</v>
      </c>
      <c r="AA14" s="630">
        <f>SUM(AA15:AC17)</f>
        <v>0</v>
      </c>
      <c r="AB14" s="631"/>
      <c r="AC14" s="632"/>
      <c r="AD14" s="143">
        <f>SUM(AD15:AD17)</f>
        <v>0</v>
      </c>
      <c r="AE14" s="342"/>
      <c r="AF14" s="75"/>
      <c r="AG14" s="75"/>
    </row>
    <row r="15" spans="1:33" s="2" customFormat="1" ht="48" customHeight="1" x14ac:dyDescent="0.3">
      <c r="A15" s="299" t="s">
        <v>183</v>
      </c>
      <c r="B15" s="131" t="s">
        <v>214</v>
      </c>
      <c r="C15" s="393" t="s">
        <v>215</v>
      </c>
      <c r="D15" s="605">
        <v>5</v>
      </c>
      <c r="E15" s="606">
        <f t="shared" ref="E15" si="1">D15*30</f>
        <v>150</v>
      </c>
      <c r="F15" s="608">
        <f>SUM(G15:I17)</f>
        <v>16</v>
      </c>
      <c r="G15" s="610">
        <v>8</v>
      </c>
      <c r="H15" s="610"/>
      <c r="I15" s="610">
        <v>8</v>
      </c>
      <c r="J15" s="573">
        <f>E15-F15</f>
        <v>134</v>
      </c>
      <c r="K15" s="584"/>
      <c r="L15" s="571"/>
      <c r="M15" s="580"/>
      <c r="N15" s="582"/>
      <c r="O15" s="584">
        <v>0.5</v>
      </c>
      <c r="P15" s="571"/>
      <c r="Q15" s="580">
        <v>0.5</v>
      </c>
      <c r="R15" s="582">
        <v>5</v>
      </c>
      <c r="S15" s="586"/>
      <c r="T15" s="571"/>
      <c r="U15" s="580"/>
      <c r="V15" s="620"/>
      <c r="W15" s="586"/>
      <c r="X15" s="571"/>
      <c r="Y15" s="580"/>
      <c r="Z15" s="633"/>
      <c r="AA15" s="586"/>
      <c r="AB15" s="571"/>
      <c r="AC15" s="580"/>
      <c r="AD15" s="633"/>
      <c r="AE15" s="565">
        <v>2</v>
      </c>
      <c r="AF15" s="567"/>
      <c r="AG15" s="343"/>
    </row>
    <row r="16" spans="1:33" s="2" customFormat="1" ht="63.75" customHeight="1" x14ac:dyDescent="0.3">
      <c r="A16" s="299" t="s">
        <v>184</v>
      </c>
      <c r="B16" s="133" t="s">
        <v>216</v>
      </c>
      <c r="C16" s="60" t="s">
        <v>217</v>
      </c>
      <c r="D16" s="605"/>
      <c r="E16" s="606"/>
      <c r="F16" s="608"/>
      <c r="G16" s="610"/>
      <c r="H16" s="610"/>
      <c r="I16" s="610"/>
      <c r="J16" s="573"/>
      <c r="K16" s="584"/>
      <c r="L16" s="571"/>
      <c r="M16" s="580"/>
      <c r="N16" s="582"/>
      <c r="O16" s="584"/>
      <c r="P16" s="571"/>
      <c r="Q16" s="580"/>
      <c r="R16" s="582"/>
      <c r="S16" s="586"/>
      <c r="T16" s="571"/>
      <c r="U16" s="580"/>
      <c r="V16" s="620"/>
      <c r="W16" s="586"/>
      <c r="X16" s="571"/>
      <c r="Y16" s="580"/>
      <c r="Z16" s="633"/>
      <c r="AA16" s="586"/>
      <c r="AB16" s="571"/>
      <c r="AC16" s="580"/>
      <c r="AD16" s="633"/>
      <c r="AE16" s="605"/>
      <c r="AF16" s="579"/>
      <c r="AG16" s="344"/>
    </row>
    <row r="17" spans="1:33" s="2" customFormat="1" ht="52.5" customHeight="1" thickBot="1" x14ac:dyDescent="0.35">
      <c r="A17" s="299" t="s">
        <v>185</v>
      </c>
      <c r="B17" s="132" t="s">
        <v>218</v>
      </c>
      <c r="C17" s="425" t="s">
        <v>219</v>
      </c>
      <c r="D17" s="589"/>
      <c r="E17" s="607"/>
      <c r="F17" s="609"/>
      <c r="G17" s="611"/>
      <c r="H17" s="611"/>
      <c r="I17" s="611"/>
      <c r="J17" s="574"/>
      <c r="K17" s="585"/>
      <c r="L17" s="572"/>
      <c r="M17" s="581"/>
      <c r="N17" s="583"/>
      <c r="O17" s="585"/>
      <c r="P17" s="572"/>
      <c r="Q17" s="581"/>
      <c r="R17" s="583"/>
      <c r="S17" s="587"/>
      <c r="T17" s="572"/>
      <c r="U17" s="581"/>
      <c r="V17" s="621"/>
      <c r="W17" s="587"/>
      <c r="X17" s="572"/>
      <c r="Y17" s="581"/>
      <c r="Z17" s="634"/>
      <c r="AA17" s="587"/>
      <c r="AB17" s="572"/>
      <c r="AC17" s="581"/>
      <c r="AD17" s="634"/>
      <c r="AE17" s="589"/>
      <c r="AF17" s="552"/>
      <c r="AG17" s="345"/>
    </row>
    <row r="18" spans="1:33" s="7" customFormat="1" ht="23.25" customHeight="1" thickBot="1" x14ac:dyDescent="0.35">
      <c r="A18" s="56" t="s">
        <v>107</v>
      </c>
      <c r="B18" s="616" t="s">
        <v>46</v>
      </c>
      <c r="C18" s="616"/>
      <c r="D18" s="616"/>
      <c r="E18" s="616"/>
      <c r="F18" s="616"/>
      <c r="G18" s="616"/>
      <c r="H18" s="616"/>
      <c r="I18" s="616"/>
      <c r="J18" s="616"/>
      <c r="K18" s="616"/>
      <c r="L18" s="616"/>
      <c r="M18" s="616"/>
      <c r="N18" s="616"/>
      <c r="O18" s="616"/>
      <c r="P18" s="616"/>
      <c r="Q18" s="616"/>
      <c r="R18" s="616"/>
      <c r="S18" s="616"/>
      <c r="T18" s="616"/>
      <c r="U18" s="616"/>
      <c r="V18" s="616"/>
      <c r="W18" s="616"/>
      <c r="X18" s="616"/>
      <c r="Y18" s="616"/>
      <c r="Z18" s="616"/>
      <c r="AA18" s="616"/>
      <c r="AB18" s="616"/>
      <c r="AC18" s="616"/>
      <c r="AD18" s="616"/>
      <c r="AE18" s="616"/>
      <c r="AF18" s="616"/>
      <c r="AG18" s="617"/>
    </row>
    <row r="19" spans="1:33" s="5" customFormat="1" ht="19.5" customHeight="1" thickBot="1" x14ac:dyDescent="0.35">
      <c r="A19" s="614" t="s">
        <v>103</v>
      </c>
      <c r="B19" s="615"/>
      <c r="C19" s="55"/>
      <c r="D19" s="417">
        <f t="shared" ref="D19:K19" si="2">D20+D25</f>
        <v>30</v>
      </c>
      <c r="E19" s="347">
        <f t="shared" si="2"/>
        <v>900</v>
      </c>
      <c r="F19" s="348"/>
      <c r="G19" s="349"/>
      <c r="H19" s="349"/>
      <c r="I19" s="349"/>
      <c r="J19" s="350"/>
      <c r="K19" s="553">
        <f t="shared" si="2"/>
        <v>0</v>
      </c>
      <c r="L19" s="554"/>
      <c r="M19" s="555"/>
      <c r="N19" s="347">
        <f>N20+N25</f>
        <v>0</v>
      </c>
      <c r="O19" s="553">
        <f>O20+O25</f>
        <v>1</v>
      </c>
      <c r="P19" s="554"/>
      <c r="Q19" s="555"/>
      <c r="R19" s="351">
        <f>R20+R25</f>
        <v>5</v>
      </c>
      <c r="S19" s="553">
        <f>S20+S25</f>
        <v>2</v>
      </c>
      <c r="T19" s="554"/>
      <c r="U19" s="555"/>
      <c r="V19" s="347">
        <f>V20+V25</f>
        <v>10</v>
      </c>
      <c r="W19" s="553">
        <f>W20+W25</f>
        <v>3</v>
      </c>
      <c r="X19" s="554"/>
      <c r="Y19" s="555"/>
      <c r="Z19" s="347">
        <f>Z20+Z25</f>
        <v>15</v>
      </c>
      <c r="AA19" s="553">
        <f>AA20+AA25</f>
        <v>0</v>
      </c>
      <c r="AB19" s="554"/>
      <c r="AC19" s="555"/>
      <c r="AD19" s="347">
        <f>AD20+AD25</f>
        <v>0</v>
      </c>
      <c r="AE19" s="405"/>
      <c r="AF19" s="405"/>
      <c r="AG19" s="405"/>
    </row>
    <row r="20" spans="1:33" s="2" customFormat="1" ht="20.25" customHeight="1" thickBot="1" x14ac:dyDescent="0.35">
      <c r="A20" s="45"/>
      <c r="B20" s="415" t="s">
        <v>41</v>
      </c>
      <c r="C20" s="146"/>
      <c r="D20" s="406">
        <f t="shared" ref="D20:E20" si="3">SUM(D21:D24)</f>
        <v>20</v>
      </c>
      <c r="E20" s="68">
        <f t="shared" si="3"/>
        <v>600</v>
      </c>
      <c r="F20" s="341"/>
      <c r="G20" s="421"/>
      <c r="H20" s="421"/>
      <c r="I20" s="421"/>
      <c r="J20" s="309"/>
      <c r="K20" s="556">
        <f>SUM(K21:M24)</f>
        <v>0</v>
      </c>
      <c r="L20" s="557"/>
      <c r="M20" s="558"/>
      <c r="N20" s="68">
        <f>SUM(N21:N24)</f>
        <v>0</v>
      </c>
      <c r="O20" s="556">
        <f>SUM(O21:Q24)</f>
        <v>1</v>
      </c>
      <c r="P20" s="557"/>
      <c r="Q20" s="558"/>
      <c r="R20" s="147">
        <f>SUM(R21:R24)</f>
        <v>5</v>
      </c>
      <c r="S20" s="556">
        <f>SUM(S21:U24)</f>
        <v>2</v>
      </c>
      <c r="T20" s="557"/>
      <c r="U20" s="558"/>
      <c r="V20" s="68">
        <f>SUM(V21:V24)</f>
        <v>10</v>
      </c>
      <c r="W20" s="556">
        <f>SUM(W21:Y24)</f>
        <v>1</v>
      </c>
      <c r="X20" s="557"/>
      <c r="Y20" s="558"/>
      <c r="Z20" s="68">
        <f>SUM(Z21:Z24)</f>
        <v>5</v>
      </c>
      <c r="AA20" s="556">
        <f>SUM(AA21:AC24)</f>
        <v>0</v>
      </c>
      <c r="AB20" s="557"/>
      <c r="AC20" s="558"/>
      <c r="AD20" s="68">
        <f>SUM(AD21:AD24)</f>
        <v>0</v>
      </c>
      <c r="AE20" s="141"/>
      <c r="AF20" s="75"/>
      <c r="AG20" s="75"/>
    </row>
    <row r="21" spans="1:33" s="2" customFormat="1" ht="61.5" customHeight="1" x14ac:dyDescent="0.3">
      <c r="A21" s="84" t="s">
        <v>186</v>
      </c>
      <c r="B21" s="426" t="s">
        <v>233</v>
      </c>
      <c r="C21" s="81" t="s">
        <v>210</v>
      </c>
      <c r="D21" s="98">
        <v>5</v>
      </c>
      <c r="E21" s="413">
        <f>D21*30</f>
        <v>150</v>
      </c>
      <c r="F21" s="105">
        <f>G21+H21+I21</f>
        <v>16</v>
      </c>
      <c r="G21" s="418">
        <v>8</v>
      </c>
      <c r="H21" s="418"/>
      <c r="I21" s="418">
        <v>8</v>
      </c>
      <c r="J21" s="107">
        <f>E21-F21</f>
        <v>134</v>
      </c>
      <c r="K21" s="422"/>
      <c r="L21" s="409"/>
      <c r="M21" s="410"/>
      <c r="N21" s="94"/>
      <c r="O21" s="108"/>
      <c r="P21" s="409"/>
      <c r="Q21" s="107"/>
      <c r="R21" s="411"/>
      <c r="S21" s="105">
        <v>0.5</v>
      </c>
      <c r="T21" s="409"/>
      <c r="U21" s="107">
        <v>0.5</v>
      </c>
      <c r="V21" s="357">
        <v>5</v>
      </c>
      <c r="W21" s="105"/>
      <c r="X21" s="409"/>
      <c r="Y21" s="107"/>
      <c r="Z21" s="357"/>
      <c r="AA21" s="105"/>
      <c r="AB21" s="409"/>
      <c r="AC21" s="107"/>
      <c r="AD21" s="357"/>
      <c r="AE21" s="412">
        <v>3</v>
      </c>
      <c r="AF21" s="413"/>
      <c r="AG21" s="413"/>
    </row>
    <row r="22" spans="1:33" s="2" customFormat="1" ht="60" customHeight="1" x14ac:dyDescent="0.3">
      <c r="A22" s="84" t="s">
        <v>187</v>
      </c>
      <c r="B22" s="426" t="s">
        <v>234</v>
      </c>
      <c r="C22" s="60" t="s">
        <v>210</v>
      </c>
      <c r="D22" s="358">
        <v>5</v>
      </c>
      <c r="E22" s="63">
        <f t="shared" ref="E22:E24" si="4">D22*30</f>
        <v>150</v>
      </c>
      <c r="F22" s="110">
        <f t="shared" ref="F22:F24" si="5">G22+H22+I22</f>
        <v>16</v>
      </c>
      <c r="G22" s="111">
        <v>8</v>
      </c>
      <c r="H22" s="111"/>
      <c r="I22" s="111">
        <v>8</v>
      </c>
      <c r="J22" s="112">
        <f t="shared" ref="J22:J24" si="6">E22-F22</f>
        <v>134</v>
      </c>
      <c r="K22" s="120"/>
      <c r="L22" s="359"/>
      <c r="M22" s="360"/>
      <c r="N22" s="103"/>
      <c r="O22" s="361"/>
      <c r="P22" s="359"/>
      <c r="Q22" s="112"/>
      <c r="R22" s="122"/>
      <c r="S22" s="110">
        <v>0.5</v>
      </c>
      <c r="T22" s="359"/>
      <c r="U22" s="112">
        <v>0.5</v>
      </c>
      <c r="V22" s="117">
        <v>5</v>
      </c>
      <c r="W22" s="110"/>
      <c r="X22" s="359"/>
      <c r="Y22" s="112"/>
      <c r="Z22" s="117"/>
      <c r="AA22" s="110"/>
      <c r="AB22" s="359"/>
      <c r="AC22" s="112"/>
      <c r="AD22" s="117"/>
      <c r="AE22" s="412">
        <v>3</v>
      </c>
      <c r="AF22" s="63"/>
      <c r="AG22" s="63"/>
    </row>
    <row r="23" spans="1:33" s="2" customFormat="1" ht="68.25" customHeight="1" x14ac:dyDescent="0.3">
      <c r="A23" s="84" t="s">
        <v>188</v>
      </c>
      <c r="B23" s="427" t="s">
        <v>235</v>
      </c>
      <c r="C23" s="60" t="s">
        <v>210</v>
      </c>
      <c r="D23" s="362">
        <v>5</v>
      </c>
      <c r="E23" s="63">
        <f t="shared" si="4"/>
        <v>150</v>
      </c>
      <c r="F23" s="110">
        <f t="shared" si="5"/>
        <v>16</v>
      </c>
      <c r="G23" s="111">
        <v>8</v>
      </c>
      <c r="H23" s="111"/>
      <c r="I23" s="111">
        <v>8</v>
      </c>
      <c r="J23" s="112">
        <f t="shared" si="6"/>
        <v>134</v>
      </c>
      <c r="K23" s="120"/>
      <c r="L23" s="359"/>
      <c r="M23" s="360"/>
      <c r="N23" s="103"/>
      <c r="O23" s="361">
        <v>0.5</v>
      </c>
      <c r="P23" s="359"/>
      <c r="Q23" s="112">
        <v>0.5</v>
      </c>
      <c r="R23" s="122">
        <v>5</v>
      </c>
      <c r="S23" s="110"/>
      <c r="T23" s="359"/>
      <c r="U23" s="112"/>
      <c r="V23" s="117"/>
      <c r="W23" s="110"/>
      <c r="X23" s="359"/>
      <c r="Y23" s="112"/>
      <c r="Z23" s="117"/>
      <c r="AA23" s="110"/>
      <c r="AB23" s="359"/>
      <c r="AC23" s="112"/>
      <c r="AD23" s="117"/>
      <c r="AE23" s="412">
        <v>2</v>
      </c>
      <c r="AF23" s="63"/>
      <c r="AG23" s="63"/>
    </row>
    <row r="24" spans="1:33" s="2" customFormat="1" ht="73.5" customHeight="1" thickBot="1" x14ac:dyDescent="0.35">
      <c r="A24" s="84" t="s">
        <v>189</v>
      </c>
      <c r="B24" s="427" t="s">
        <v>236</v>
      </c>
      <c r="C24" s="60" t="s">
        <v>210</v>
      </c>
      <c r="D24" s="362">
        <v>5</v>
      </c>
      <c r="E24" s="63">
        <f t="shared" si="4"/>
        <v>150</v>
      </c>
      <c r="F24" s="110">
        <f t="shared" si="5"/>
        <v>16</v>
      </c>
      <c r="G24" s="111">
        <v>8</v>
      </c>
      <c r="H24" s="111"/>
      <c r="I24" s="111">
        <v>8</v>
      </c>
      <c r="J24" s="112">
        <f t="shared" si="6"/>
        <v>134</v>
      </c>
      <c r="K24" s="120"/>
      <c r="L24" s="359"/>
      <c r="M24" s="360"/>
      <c r="N24" s="103"/>
      <c r="O24" s="361"/>
      <c r="P24" s="359"/>
      <c r="Q24" s="112"/>
      <c r="R24" s="122"/>
      <c r="S24" s="110"/>
      <c r="T24" s="359"/>
      <c r="U24" s="112"/>
      <c r="V24" s="117"/>
      <c r="W24" s="110">
        <v>0.5</v>
      </c>
      <c r="X24" s="359"/>
      <c r="Y24" s="112">
        <v>0.5</v>
      </c>
      <c r="Z24" s="117">
        <v>5</v>
      </c>
      <c r="AA24" s="110"/>
      <c r="AB24" s="359"/>
      <c r="AC24" s="112"/>
      <c r="AD24" s="117"/>
      <c r="AE24" s="412">
        <v>4</v>
      </c>
      <c r="AF24" s="63"/>
      <c r="AG24" s="63"/>
    </row>
    <row r="25" spans="1:33" s="43" customFormat="1" ht="19.5" customHeight="1" thickBot="1" x14ac:dyDescent="0.35">
      <c r="A25" s="400"/>
      <c r="B25" s="87" t="s">
        <v>110</v>
      </c>
      <c r="C25" s="88"/>
      <c r="D25" s="414">
        <f t="shared" ref="D25:E25" si="7">SUM(D26:D29)</f>
        <v>10</v>
      </c>
      <c r="E25" s="284">
        <f t="shared" si="7"/>
        <v>300</v>
      </c>
      <c r="F25" s="363"/>
      <c r="G25" s="364"/>
      <c r="H25" s="364"/>
      <c r="I25" s="364"/>
      <c r="J25" s="365"/>
      <c r="K25" s="594">
        <f>SUM(K26:M29)</f>
        <v>0</v>
      </c>
      <c r="L25" s="595"/>
      <c r="M25" s="596"/>
      <c r="N25" s="366">
        <f>SUM(N26:N29)</f>
        <v>0</v>
      </c>
      <c r="O25" s="594">
        <f>SUM(O26:Q29)</f>
        <v>0</v>
      </c>
      <c r="P25" s="595"/>
      <c r="Q25" s="596"/>
      <c r="R25" s="367">
        <f>SUM(R26:R29)</f>
        <v>0</v>
      </c>
      <c r="S25" s="597">
        <f>SUM(S26:U29)</f>
        <v>0</v>
      </c>
      <c r="T25" s="598"/>
      <c r="U25" s="599"/>
      <c r="V25" s="286">
        <f>SUM(V26:V29)</f>
        <v>0</v>
      </c>
      <c r="W25" s="597">
        <f>SUM(W26:Y29)</f>
        <v>2</v>
      </c>
      <c r="X25" s="598"/>
      <c r="Y25" s="599"/>
      <c r="Z25" s="286">
        <f>SUM(Z26:Z29)</f>
        <v>10</v>
      </c>
      <c r="AA25" s="597">
        <f>SUM(AA26:AC29)</f>
        <v>0</v>
      </c>
      <c r="AB25" s="598"/>
      <c r="AC25" s="599"/>
      <c r="AD25" s="286">
        <f>SUM(AD26:AD29)</f>
        <v>0</v>
      </c>
      <c r="AE25" s="286"/>
      <c r="AF25" s="284"/>
      <c r="AG25" s="284"/>
    </row>
    <row r="26" spans="1:33" s="2" customFormat="1" ht="52.5" customHeight="1" x14ac:dyDescent="0.3">
      <c r="A26" s="392" t="s">
        <v>190</v>
      </c>
      <c r="B26" s="428" t="s">
        <v>237</v>
      </c>
      <c r="C26" s="547" t="s">
        <v>210</v>
      </c>
      <c r="D26" s="565">
        <v>5</v>
      </c>
      <c r="E26" s="567">
        <f>D26*30</f>
        <v>150</v>
      </c>
      <c r="F26" s="600">
        <f>G26+H26+I26</f>
        <v>16</v>
      </c>
      <c r="G26" s="625">
        <v>8</v>
      </c>
      <c r="H26" s="625"/>
      <c r="I26" s="625">
        <v>8</v>
      </c>
      <c r="J26" s="561">
        <f>E26-F26</f>
        <v>134</v>
      </c>
      <c r="K26" s="637"/>
      <c r="L26" s="559"/>
      <c r="M26" s="561"/>
      <c r="N26" s="639"/>
      <c r="O26" s="637"/>
      <c r="P26" s="559"/>
      <c r="Q26" s="561"/>
      <c r="R26" s="635"/>
      <c r="S26" s="600"/>
      <c r="T26" s="559"/>
      <c r="U26" s="561"/>
      <c r="V26" s="563"/>
      <c r="W26" s="600">
        <v>0.5</v>
      </c>
      <c r="X26" s="559"/>
      <c r="Y26" s="561">
        <v>0.5</v>
      </c>
      <c r="Z26" s="563">
        <v>5</v>
      </c>
      <c r="AA26" s="600"/>
      <c r="AB26" s="559"/>
      <c r="AC26" s="561"/>
      <c r="AD26" s="563"/>
      <c r="AE26" s="565">
        <v>4</v>
      </c>
      <c r="AF26" s="567"/>
      <c r="AG26" s="567"/>
    </row>
    <row r="27" spans="1:33" s="2" customFormat="1" ht="66" customHeight="1" x14ac:dyDescent="0.3">
      <c r="A27" s="84" t="s">
        <v>191</v>
      </c>
      <c r="B27" s="429" t="s">
        <v>238</v>
      </c>
      <c r="C27" s="548"/>
      <c r="D27" s="566"/>
      <c r="E27" s="568"/>
      <c r="F27" s="601"/>
      <c r="G27" s="626"/>
      <c r="H27" s="626"/>
      <c r="I27" s="626"/>
      <c r="J27" s="562"/>
      <c r="K27" s="638"/>
      <c r="L27" s="560"/>
      <c r="M27" s="562"/>
      <c r="N27" s="640"/>
      <c r="O27" s="638"/>
      <c r="P27" s="560"/>
      <c r="Q27" s="562"/>
      <c r="R27" s="636"/>
      <c r="S27" s="601"/>
      <c r="T27" s="560"/>
      <c r="U27" s="562"/>
      <c r="V27" s="564"/>
      <c r="W27" s="601"/>
      <c r="X27" s="560"/>
      <c r="Y27" s="562"/>
      <c r="Z27" s="564"/>
      <c r="AA27" s="601"/>
      <c r="AB27" s="560"/>
      <c r="AC27" s="562"/>
      <c r="AD27" s="564"/>
      <c r="AE27" s="566"/>
      <c r="AF27" s="568"/>
      <c r="AG27" s="568"/>
    </row>
    <row r="28" spans="1:33" s="2" customFormat="1" ht="64.5" customHeight="1" x14ac:dyDescent="0.3">
      <c r="A28" s="84" t="s">
        <v>192</v>
      </c>
      <c r="B28" s="429" t="s">
        <v>239</v>
      </c>
      <c r="C28" s="549" t="s">
        <v>210</v>
      </c>
      <c r="D28" s="588">
        <v>5</v>
      </c>
      <c r="E28" s="551">
        <f t="shared" ref="E28" si="8">D28*30</f>
        <v>150</v>
      </c>
      <c r="F28" s="622">
        <f t="shared" ref="F28" si="9">G28+H28+I28</f>
        <v>16</v>
      </c>
      <c r="G28" s="623">
        <v>8</v>
      </c>
      <c r="H28" s="623"/>
      <c r="I28" s="623">
        <v>8</v>
      </c>
      <c r="J28" s="624">
        <f t="shared" ref="J28" si="10">E28-F28</f>
        <v>134</v>
      </c>
      <c r="K28" s="569"/>
      <c r="L28" s="571"/>
      <c r="M28" s="573"/>
      <c r="N28" s="575"/>
      <c r="O28" s="569"/>
      <c r="P28" s="571"/>
      <c r="Q28" s="573"/>
      <c r="R28" s="577"/>
      <c r="S28" s="608"/>
      <c r="T28" s="571"/>
      <c r="U28" s="573"/>
      <c r="V28" s="618"/>
      <c r="W28" s="608">
        <v>0.5</v>
      </c>
      <c r="X28" s="571"/>
      <c r="Y28" s="573">
        <v>0.5</v>
      </c>
      <c r="Z28" s="618">
        <v>5</v>
      </c>
      <c r="AA28" s="608"/>
      <c r="AB28" s="571"/>
      <c r="AC28" s="573"/>
      <c r="AD28" s="618"/>
      <c r="AE28" s="588">
        <v>4</v>
      </c>
      <c r="AF28" s="551"/>
      <c r="AG28" s="551"/>
    </row>
    <row r="29" spans="1:33" s="2" customFormat="1" ht="66.75" customHeight="1" thickBot="1" x14ac:dyDescent="0.35">
      <c r="A29" s="401" t="s">
        <v>193</v>
      </c>
      <c r="B29" s="429" t="s">
        <v>240</v>
      </c>
      <c r="C29" s="550"/>
      <c r="D29" s="589"/>
      <c r="E29" s="552"/>
      <c r="F29" s="609"/>
      <c r="G29" s="611"/>
      <c r="H29" s="611"/>
      <c r="I29" s="611"/>
      <c r="J29" s="574"/>
      <c r="K29" s="570"/>
      <c r="L29" s="572"/>
      <c r="M29" s="574"/>
      <c r="N29" s="576"/>
      <c r="O29" s="570"/>
      <c r="P29" s="572"/>
      <c r="Q29" s="574"/>
      <c r="R29" s="578"/>
      <c r="S29" s="609"/>
      <c r="T29" s="572"/>
      <c r="U29" s="574"/>
      <c r="V29" s="619"/>
      <c r="W29" s="609"/>
      <c r="X29" s="572"/>
      <c r="Y29" s="574"/>
      <c r="Z29" s="619"/>
      <c r="AA29" s="609"/>
      <c r="AB29" s="572"/>
      <c r="AC29" s="574"/>
      <c r="AD29" s="619"/>
      <c r="AE29" s="589"/>
      <c r="AF29" s="552"/>
      <c r="AG29" s="552"/>
    </row>
    <row r="30" spans="1:33" ht="8.25" customHeight="1" x14ac:dyDescent="0.2"/>
    <row r="31" spans="1:33" ht="21" customHeight="1" x14ac:dyDescent="0.2">
      <c r="A31" s="627"/>
      <c r="B31" s="627"/>
      <c r="C31" s="627"/>
      <c r="D31" s="627"/>
      <c r="E31" s="627"/>
      <c r="F31" s="627"/>
      <c r="G31" s="627"/>
      <c r="H31" s="627"/>
      <c r="I31" s="627"/>
      <c r="J31" s="627"/>
      <c r="K31" s="627"/>
      <c r="L31" s="627"/>
      <c r="M31" s="627"/>
      <c r="N31" s="627"/>
      <c r="O31" s="627"/>
      <c r="P31" s="627"/>
      <c r="Q31" s="627"/>
      <c r="R31" s="627"/>
      <c r="S31" s="627"/>
      <c r="T31" s="627"/>
      <c r="U31" s="627"/>
      <c r="V31" s="627"/>
      <c r="W31" s="627"/>
      <c r="X31" s="627"/>
      <c r="Y31" s="627"/>
      <c r="Z31" s="627"/>
      <c r="AA31" s="627"/>
      <c r="AB31" s="627"/>
      <c r="AC31" s="627"/>
      <c r="AD31" s="627"/>
      <c r="AE31" s="627"/>
      <c r="AF31" s="627"/>
      <c r="AG31" s="627"/>
    </row>
    <row r="32" spans="1:33" ht="15.75" customHeight="1" x14ac:dyDescent="0.2">
      <c r="A32" s="627"/>
      <c r="B32" s="627"/>
      <c r="C32" s="627"/>
      <c r="D32" s="627"/>
      <c r="E32" s="627"/>
      <c r="F32" s="627"/>
      <c r="G32" s="627"/>
      <c r="H32" s="627"/>
      <c r="I32" s="627"/>
      <c r="J32" s="627"/>
      <c r="K32" s="627"/>
      <c r="L32" s="627"/>
      <c r="M32" s="627"/>
      <c r="N32" s="627"/>
      <c r="O32" s="627"/>
      <c r="P32" s="627"/>
      <c r="Q32" s="627"/>
      <c r="R32" s="627"/>
      <c r="S32" s="627"/>
      <c r="T32" s="627"/>
      <c r="U32" s="627"/>
      <c r="V32" s="627"/>
      <c r="W32" s="627"/>
      <c r="X32" s="627"/>
      <c r="Y32" s="627"/>
      <c r="Z32" s="627"/>
      <c r="AA32" s="627"/>
      <c r="AB32" s="627"/>
      <c r="AC32" s="627"/>
      <c r="AD32" s="627"/>
      <c r="AE32" s="627"/>
      <c r="AF32" s="627"/>
      <c r="AG32" s="627"/>
    </row>
    <row r="33" spans="1:39" ht="15.75" customHeight="1" x14ac:dyDescent="0.3">
      <c r="A33" s="419"/>
      <c r="B33" s="419"/>
      <c r="C33" s="419"/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  <c r="AE33" s="419"/>
      <c r="AF33" s="419"/>
      <c r="AG33" s="419"/>
    </row>
    <row r="34" spans="1:39" s="3" customFormat="1" ht="15.75" customHeight="1" x14ac:dyDescent="0.3">
      <c r="A34" s="368" t="s">
        <v>241</v>
      </c>
      <c r="B34" s="368"/>
      <c r="C34" s="368"/>
      <c r="D34" s="40"/>
      <c r="F34" s="41"/>
      <c r="I34" s="41"/>
      <c r="J34" s="41"/>
      <c r="K34" s="41"/>
      <c r="L34" s="41"/>
      <c r="M34" s="12"/>
      <c r="N34" s="41"/>
      <c r="O34" s="42"/>
      <c r="P34" s="40"/>
      <c r="Q34" s="41"/>
      <c r="R34" s="41"/>
      <c r="S34" s="40"/>
      <c r="T34" s="40"/>
      <c r="U34" s="41"/>
      <c r="V34" s="40"/>
      <c r="W34" s="12"/>
      <c r="X34" s="12"/>
      <c r="Y34" s="40"/>
      <c r="Z34" s="12"/>
      <c r="AA34" s="12"/>
      <c r="AB34" s="12"/>
      <c r="AC34" s="12"/>
      <c r="AD34" s="12"/>
      <c r="AE34" s="12"/>
      <c r="AF34" s="12"/>
      <c r="AG34" s="12"/>
      <c r="AJ34" s="4"/>
      <c r="AK34" s="4"/>
      <c r="AL34" s="4"/>
      <c r="AM34" s="4"/>
    </row>
    <row r="35" spans="1:39" ht="18.75" x14ac:dyDescent="0.3">
      <c r="H35" s="40"/>
      <c r="P35" s="40"/>
    </row>
    <row r="36" spans="1:39" ht="18.75" customHeight="1" x14ac:dyDescent="0.3">
      <c r="A36" s="461" t="s">
        <v>230</v>
      </c>
      <c r="B36" s="461"/>
      <c r="C36" s="156"/>
      <c r="D36" s="156"/>
      <c r="E36" s="156"/>
      <c r="G36" s="40" t="s">
        <v>232</v>
      </c>
      <c r="H36" s="40"/>
    </row>
    <row r="37" spans="1:39" ht="19.5" customHeight="1" x14ac:dyDescent="0.3">
      <c r="A37" s="461"/>
      <c r="B37" s="461"/>
      <c r="C37" s="156"/>
      <c r="F37" s="40"/>
      <c r="G37" s="40"/>
      <c r="H37" s="42"/>
      <c r="I37" s="40"/>
      <c r="J37" s="368"/>
      <c r="K37" s="368"/>
      <c r="L37" s="40"/>
      <c r="M37" s="368"/>
      <c r="N37" s="368"/>
      <c r="O37" s="368"/>
      <c r="P37" s="368"/>
      <c r="Q37" s="368"/>
      <c r="R37" s="369"/>
      <c r="S37" s="369"/>
      <c r="T37" s="370"/>
      <c r="U37" s="370"/>
      <c r="V37" s="370"/>
      <c r="W37" s="370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</row>
  </sheetData>
  <mergeCells count="172">
    <mergeCell ref="C2:AG4"/>
    <mergeCell ref="A5:A8"/>
    <mergeCell ref="B5:B8"/>
    <mergeCell ref="C5:C8"/>
    <mergeCell ref="D5:E7"/>
    <mergeCell ref="F5:J5"/>
    <mergeCell ref="K5:R5"/>
    <mergeCell ref="S5:Z5"/>
    <mergeCell ref="AA5:AD5"/>
    <mergeCell ref="AE5:AG6"/>
    <mergeCell ref="F6:F8"/>
    <mergeCell ref="G6:I6"/>
    <mergeCell ref="J6:J8"/>
    <mergeCell ref="K6:N6"/>
    <mergeCell ref="O6:R6"/>
    <mergeCell ref="S6:V6"/>
    <mergeCell ref="P7:P8"/>
    <mergeCell ref="Q7:Q8"/>
    <mergeCell ref="R7:R8"/>
    <mergeCell ref="S7:S8"/>
    <mergeCell ref="V7:V8"/>
    <mergeCell ref="W7:W8"/>
    <mergeCell ref="X7:X8"/>
    <mergeCell ref="Y7:Y8"/>
    <mergeCell ref="W6:Z6"/>
    <mergeCell ref="AA6:AD6"/>
    <mergeCell ref="G7:G8"/>
    <mergeCell ref="H7:H8"/>
    <mergeCell ref="I7:I8"/>
    <mergeCell ref="K7:K8"/>
    <mergeCell ref="L7:L8"/>
    <mergeCell ref="M7:M8"/>
    <mergeCell ref="N7:N8"/>
    <mergeCell ref="O7:O8"/>
    <mergeCell ref="W11:Y11"/>
    <mergeCell ref="AA11:AC11"/>
    <mergeCell ref="K14:M14"/>
    <mergeCell ref="O14:Q14"/>
    <mergeCell ref="S14:U14"/>
    <mergeCell ref="W14:Y14"/>
    <mergeCell ref="AA14:AC14"/>
    <mergeCell ref="AF7:AF8"/>
    <mergeCell ref="AG7:AG8"/>
    <mergeCell ref="B9:AG9"/>
    <mergeCell ref="A10:B10"/>
    <mergeCell ref="K10:M10"/>
    <mergeCell ref="O10:Q10"/>
    <mergeCell ref="S10:U10"/>
    <mergeCell ref="W10:Y10"/>
    <mergeCell ref="AA10:AC10"/>
    <mergeCell ref="Z7:Z8"/>
    <mergeCell ref="AA7:AA8"/>
    <mergeCell ref="AB7:AB8"/>
    <mergeCell ref="AC7:AC8"/>
    <mergeCell ref="AD7:AD8"/>
    <mergeCell ref="AE7:AE8"/>
    <mergeCell ref="T7:T8"/>
    <mergeCell ref="U7:U8"/>
    <mergeCell ref="D15:D17"/>
    <mergeCell ref="E15:E17"/>
    <mergeCell ref="F15:F17"/>
    <mergeCell ref="G15:G17"/>
    <mergeCell ref="H15:H17"/>
    <mergeCell ref="I15:I17"/>
    <mergeCell ref="K11:M11"/>
    <mergeCell ref="O11:Q11"/>
    <mergeCell ref="S11:U11"/>
    <mergeCell ref="AB15:AB17"/>
    <mergeCell ref="AC15:AC17"/>
    <mergeCell ref="AD15:AD17"/>
    <mergeCell ref="AE15:AE17"/>
    <mergeCell ref="AF15:AF17"/>
    <mergeCell ref="B18:AG18"/>
    <mergeCell ref="V15:V17"/>
    <mergeCell ref="W15:W17"/>
    <mergeCell ref="X15:X17"/>
    <mergeCell ref="Y15:Y17"/>
    <mergeCell ref="Z15:Z17"/>
    <mergeCell ref="AA15:AA17"/>
    <mergeCell ref="P15:P17"/>
    <mergeCell ref="Q15:Q17"/>
    <mergeCell ref="R15:R17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W20:Y20"/>
    <mergeCell ref="AA20:AC20"/>
    <mergeCell ref="K25:M25"/>
    <mergeCell ref="O25:Q25"/>
    <mergeCell ref="S25:U25"/>
    <mergeCell ref="W25:Y25"/>
    <mergeCell ref="AA25:AC25"/>
    <mergeCell ref="A19:B19"/>
    <mergeCell ref="K19:M19"/>
    <mergeCell ref="O19:Q19"/>
    <mergeCell ref="S19:U19"/>
    <mergeCell ref="W19:Y19"/>
    <mergeCell ref="AA19:AC19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Q28:Q29"/>
    <mergeCell ref="AG26:AG27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AA26:AA27"/>
    <mergeCell ref="AB26:AB27"/>
    <mergeCell ref="AC26:AC27"/>
    <mergeCell ref="AD26:AD27"/>
    <mergeCell ref="AE26:AE27"/>
    <mergeCell ref="AF26:AF27"/>
    <mergeCell ref="U26:U27"/>
    <mergeCell ref="V26:V27"/>
    <mergeCell ref="W26:W27"/>
    <mergeCell ref="X26:X27"/>
    <mergeCell ref="Y26:Y27"/>
    <mergeCell ref="Z26:Z27"/>
    <mergeCell ref="O26:O27"/>
    <mergeCell ref="A37:B37"/>
    <mergeCell ref="AD28:AD29"/>
    <mergeCell ref="AE28:AE29"/>
    <mergeCell ref="AF28:AF29"/>
    <mergeCell ref="AG28:AG29"/>
    <mergeCell ref="A31:AG32"/>
    <mergeCell ref="A36:B36"/>
    <mergeCell ref="X28:X29"/>
    <mergeCell ref="Y28:Y29"/>
    <mergeCell ref="Z28:Z29"/>
    <mergeCell ref="AA28:AA29"/>
    <mergeCell ref="AB28:AB29"/>
    <mergeCell ref="AC28:AC29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7"/>
  <sheetViews>
    <sheetView topLeftCell="A16" zoomScale="80" zoomScaleNormal="80" workbookViewId="0">
      <selection activeCell="B9" sqref="B9:AG9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13" style="6" customWidth="1"/>
    <col min="4" max="10" width="6.7109375" style="6" customWidth="1"/>
    <col min="11" max="12" width="4.7109375" style="6" customWidth="1"/>
    <col min="13" max="13" width="7.28515625" style="6" customWidth="1"/>
    <col min="14" max="14" width="4.7109375" style="6" customWidth="1"/>
    <col min="15" max="15" width="6.28515625" style="6" customWidth="1"/>
    <col min="16" max="16" width="4.7109375" style="6" customWidth="1"/>
    <col min="17" max="17" width="6.140625" style="6" customWidth="1"/>
    <col min="18" max="18" width="4.7109375" style="6" customWidth="1"/>
    <col min="19" max="19" width="6.140625" style="6" customWidth="1"/>
    <col min="20" max="20" width="4.7109375" style="6" customWidth="1"/>
    <col min="21" max="21" width="6.5703125" style="6" customWidth="1"/>
    <col min="22" max="22" width="4.7109375" style="6" customWidth="1"/>
    <col min="23" max="23" width="5.85546875" style="6" customWidth="1"/>
    <col min="24" max="24" width="4.7109375" style="6" customWidth="1"/>
    <col min="25" max="25" width="6.5703125" style="6" customWidth="1"/>
    <col min="26" max="30" width="4.7109375" style="6" customWidth="1"/>
    <col min="31" max="33" width="6.7109375" style="6" customWidth="1"/>
    <col min="34" max="16384" width="9.140625" style="6"/>
  </cols>
  <sheetData>
    <row r="1" spans="1:33" ht="22.5" x14ac:dyDescent="0.3">
      <c r="C1" s="15" t="s">
        <v>244</v>
      </c>
    </row>
    <row r="2" spans="1:33" ht="23.25" customHeight="1" x14ac:dyDescent="0.2">
      <c r="C2" s="628" t="s">
        <v>256</v>
      </c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8"/>
      <c r="Z2" s="628"/>
      <c r="AA2" s="628"/>
      <c r="AB2" s="628"/>
      <c r="AC2" s="628"/>
      <c r="AD2" s="628"/>
      <c r="AE2" s="628"/>
      <c r="AF2" s="628"/>
      <c r="AG2" s="628"/>
    </row>
    <row r="3" spans="1:33" ht="24.75" customHeight="1" x14ac:dyDescent="0.3">
      <c r="B3" s="16"/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  <c r="U3" s="628"/>
      <c r="V3" s="628"/>
      <c r="W3" s="628"/>
      <c r="X3" s="628"/>
      <c r="Y3" s="628"/>
      <c r="Z3" s="628"/>
      <c r="AA3" s="628"/>
      <c r="AB3" s="628"/>
      <c r="AC3" s="628"/>
      <c r="AD3" s="628"/>
      <c r="AE3" s="628"/>
      <c r="AF3" s="628"/>
      <c r="AG3" s="628"/>
    </row>
    <row r="4" spans="1:33" ht="24.75" customHeight="1" thickBot="1" x14ac:dyDescent="0.25">
      <c r="C4" s="629"/>
      <c r="D4" s="629"/>
      <c r="E4" s="629"/>
      <c r="F4" s="629"/>
      <c r="G4" s="629"/>
      <c r="H4" s="629"/>
      <c r="I4" s="629"/>
      <c r="J4" s="629"/>
      <c r="K4" s="629"/>
      <c r="L4" s="629"/>
      <c r="M4" s="629"/>
      <c r="N4" s="629"/>
      <c r="O4" s="629"/>
      <c r="P4" s="629"/>
      <c r="Q4" s="629"/>
      <c r="R4" s="629"/>
      <c r="S4" s="629"/>
      <c r="T4" s="629"/>
      <c r="U4" s="629"/>
      <c r="V4" s="629"/>
      <c r="W4" s="629"/>
      <c r="X4" s="629"/>
      <c r="Y4" s="629"/>
      <c r="Z4" s="629"/>
      <c r="AA4" s="629"/>
      <c r="AB4" s="629"/>
      <c r="AC4" s="629"/>
      <c r="AD4" s="629"/>
      <c r="AE4" s="629"/>
      <c r="AF4" s="629"/>
      <c r="AG4" s="629"/>
    </row>
    <row r="5" spans="1:33" s="14" customFormat="1" ht="55.5" customHeight="1" thickBot="1" x14ac:dyDescent="0.3">
      <c r="A5" s="521" t="s">
        <v>85</v>
      </c>
      <c r="B5" s="524" t="s">
        <v>118</v>
      </c>
      <c r="C5" s="507" t="s">
        <v>45</v>
      </c>
      <c r="D5" s="530" t="s">
        <v>104</v>
      </c>
      <c r="E5" s="531"/>
      <c r="F5" s="536" t="s">
        <v>76</v>
      </c>
      <c r="G5" s="537"/>
      <c r="H5" s="537"/>
      <c r="I5" s="537"/>
      <c r="J5" s="538"/>
      <c r="K5" s="509" t="s">
        <v>81</v>
      </c>
      <c r="L5" s="510"/>
      <c r="M5" s="510"/>
      <c r="N5" s="510"/>
      <c r="O5" s="510"/>
      <c r="P5" s="510"/>
      <c r="Q5" s="510"/>
      <c r="R5" s="511"/>
      <c r="S5" s="509" t="s">
        <v>82</v>
      </c>
      <c r="T5" s="510"/>
      <c r="U5" s="510"/>
      <c r="V5" s="510"/>
      <c r="W5" s="510"/>
      <c r="X5" s="510"/>
      <c r="Y5" s="510"/>
      <c r="Z5" s="511"/>
      <c r="AA5" s="520" t="s">
        <v>160</v>
      </c>
      <c r="AB5" s="518"/>
      <c r="AC5" s="518"/>
      <c r="AD5" s="519"/>
      <c r="AE5" s="509" t="s">
        <v>95</v>
      </c>
      <c r="AF5" s="510"/>
      <c r="AG5" s="543"/>
    </row>
    <row r="6" spans="1:33" s="14" customFormat="1" ht="52.5" customHeight="1" thickBot="1" x14ac:dyDescent="0.3">
      <c r="A6" s="522"/>
      <c r="B6" s="525"/>
      <c r="C6" s="526"/>
      <c r="D6" s="532"/>
      <c r="E6" s="533"/>
      <c r="F6" s="539" t="s">
        <v>84</v>
      </c>
      <c r="G6" s="541" t="s">
        <v>77</v>
      </c>
      <c r="H6" s="542"/>
      <c r="I6" s="542"/>
      <c r="J6" s="527" t="s">
        <v>79</v>
      </c>
      <c r="K6" s="518" t="s">
        <v>91</v>
      </c>
      <c r="L6" s="518"/>
      <c r="M6" s="518"/>
      <c r="N6" s="519"/>
      <c r="O6" s="518" t="s">
        <v>93</v>
      </c>
      <c r="P6" s="518"/>
      <c r="Q6" s="518"/>
      <c r="R6" s="519"/>
      <c r="S6" s="518" t="s">
        <v>92</v>
      </c>
      <c r="T6" s="518"/>
      <c r="U6" s="518"/>
      <c r="V6" s="519"/>
      <c r="W6" s="518" t="s">
        <v>94</v>
      </c>
      <c r="X6" s="518"/>
      <c r="Y6" s="518"/>
      <c r="Z6" s="519"/>
      <c r="AA6" s="518" t="s">
        <v>165</v>
      </c>
      <c r="AB6" s="518"/>
      <c r="AC6" s="518"/>
      <c r="AD6" s="519"/>
      <c r="AE6" s="544"/>
      <c r="AF6" s="545"/>
      <c r="AG6" s="546"/>
    </row>
    <row r="7" spans="1:33" s="14" customFormat="1" ht="32.25" customHeight="1" thickBot="1" x14ac:dyDescent="0.3">
      <c r="A7" s="522"/>
      <c r="B7" s="525"/>
      <c r="C7" s="526"/>
      <c r="D7" s="534"/>
      <c r="E7" s="535"/>
      <c r="F7" s="539"/>
      <c r="G7" s="516" t="s">
        <v>78</v>
      </c>
      <c r="H7" s="514" t="s">
        <v>83</v>
      </c>
      <c r="I7" s="516" t="s">
        <v>80</v>
      </c>
      <c r="J7" s="528"/>
      <c r="K7" s="516" t="s">
        <v>88</v>
      </c>
      <c r="L7" s="514" t="s">
        <v>89</v>
      </c>
      <c r="M7" s="516" t="s">
        <v>90</v>
      </c>
      <c r="N7" s="512" t="s">
        <v>140</v>
      </c>
      <c r="O7" s="516" t="s">
        <v>88</v>
      </c>
      <c r="P7" s="514" t="s">
        <v>89</v>
      </c>
      <c r="Q7" s="516" t="s">
        <v>90</v>
      </c>
      <c r="R7" s="512" t="s">
        <v>140</v>
      </c>
      <c r="S7" s="516" t="s">
        <v>88</v>
      </c>
      <c r="T7" s="514" t="s">
        <v>89</v>
      </c>
      <c r="U7" s="516" t="s">
        <v>90</v>
      </c>
      <c r="V7" s="512" t="s">
        <v>140</v>
      </c>
      <c r="W7" s="516" t="s">
        <v>88</v>
      </c>
      <c r="X7" s="514" t="s">
        <v>89</v>
      </c>
      <c r="Y7" s="516" t="s">
        <v>90</v>
      </c>
      <c r="Z7" s="512" t="s">
        <v>140</v>
      </c>
      <c r="AA7" s="516" t="s">
        <v>88</v>
      </c>
      <c r="AB7" s="514" t="s">
        <v>89</v>
      </c>
      <c r="AC7" s="516" t="s">
        <v>90</v>
      </c>
      <c r="AD7" s="512" t="s">
        <v>140</v>
      </c>
      <c r="AE7" s="507" t="s">
        <v>96</v>
      </c>
      <c r="AF7" s="507" t="s">
        <v>97</v>
      </c>
      <c r="AG7" s="507" t="s">
        <v>98</v>
      </c>
    </row>
    <row r="8" spans="1:33" s="14" customFormat="1" ht="136.5" customHeight="1" thickBot="1" x14ac:dyDescent="0.3">
      <c r="A8" s="523"/>
      <c r="B8" s="525"/>
      <c r="C8" s="526"/>
      <c r="D8" s="404" t="s">
        <v>139</v>
      </c>
      <c r="E8" s="404" t="s">
        <v>86</v>
      </c>
      <c r="F8" s="540"/>
      <c r="G8" s="517"/>
      <c r="H8" s="515"/>
      <c r="I8" s="517"/>
      <c r="J8" s="529"/>
      <c r="K8" s="517"/>
      <c r="L8" s="515"/>
      <c r="M8" s="517"/>
      <c r="N8" s="513"/>
      <c r="O8" s="517"/>
      <c r="P8" s="515"/>
      <c r="Q8" s="517"/>
      <c r="R8" s="513"/>
      <c r="S8" s="517"/>
      <c r="T8" s="515"/>
      <c r="U8" s="517"/>
      <c r="V8" s="513"/>
      <c r="W8" s="517"/>
      <c r="X8" s="515"/>
      <c r="Y8" s="517"/>
      <c r="Z8" s="513"/>
      <c r="AA8" s="517"/>
      <c r="AB8" s="515"/>
      <c r="AC8" s="517"/>
      <c r="AD8" s="513"/>
      <c r="AE8" s="508"/>
      <c r="AF8" s="508"/>
      <c r="AG8" s="508"/>
    </row>
    <row r="9" spans="1:33" s="7" customFormat="1" ht="23.25" customHeight="1" thickBot="1" x14ac:dyDescent="0.35">
      <c r="A9" s="11" t="s">
        <v>172</v>
      </c>
      <c r="B9" s="590" t="s">
        <v>120</v>
      </c>
      <c r="C9" s="591"/>
      <c r="D9" s="591"/>
      <c r="E9" s="591"/>
      <c r="F9" s="591"/>
      <c r="G9" s="591"/>
      <c r="H9" s="591"/>
      <c r="I9" s="591"/>
      <c r="J9" s="591"/>
      <c r="K9" s="591"/>
      <c r="L9" s="591"/>
      <c r="M9" s="591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  <c r="AC9" s="592"/>
      <c r="AD9" s="592"/>
      <c r="AE9" s="592"/>
      <c r="AF9" s="592"/>
      <c r="AG9" s="593"/>
    </row>
    <row r="10" spans="1:33" s="5" customFormat="1" ht="19.5" customHeight="1" thickBot="1" x14ac:dyDescent="0.35">
      <c r="A10" s="612" t="s">
        <v>103</v>
      </c>
      <c r="B10" s="613"/>
      <c r="C10" s="44"/>
      <c r="D10" s="300">
        <f>D11+D14</f>
        <v>15</v>
      </c>
      <c r="E10" s="301">
        <f>E11+E14</f>
        <v>450</v>
      </c>
      <c r="F10" s="302">
        <f>F11+F14</f>
        <v>20</v>
      </c>
      <c r="G10" s="303"/>
      <c r="H10" s="303"/>
      <c r="I10" s="303"/>
      <c r="J10" s="304">
        <f>J11+J14</f>
        <v>280</v>
      </c>
      <c r="K10" s="557">
        <f>K11+K14</f>
        <v>1.25</v>
      </c>
      <c r="L10" s="557"/>
      <c r="M10" s="557"/>
      <c r="N10" s="135">
        <f>N11+N14</f>
        <v>10</v>
      </c>
      <c r="O10" s="557">
        <f>O11+O14</f>
        <v>1</v>
      </c>
      <c r="P10" s="557"/>
      <c r="Q10" s="557"/>
      <c r="R10" s="147">
        <f>R11+R14</f>
        <v>5</v>
      </c>
      <c r="S10" s="557">
        <f>S11+S14</f>
        <v>0</v>
      </c>
      <c r="T10" s="557"/>
      <c r="U10" s="557"/>
      <c r="V10" s="68">
        <f>V11+V14</f>
        <v>0</v>
      </c>
      <c r="W10" s="557">
        <f>W11+W14</f>
        <v>0</v>
      </c>
      <c r="X10" s="557"/>
      <c r="Y10" s="557"/>
      <c r="Z10" s="68">
        <f>Z11+Z14</f>
        <v>0</v>
      </c>
      <c r="AA10" s="557">
        <f>AA11+AA14</f>
        <v>0</v>
      </c>
      <c r="AB10" s="557"/>
      <c r="AC10" s="557"/>
      <c r="AD10" s="68">
        <f>AD11+AD14</f>
        <v>0</v>
      </c>
      <c r="AE10" s="407"/>
      <c r="AF10" s="68"/>
      <c r="AG10" s="68"/>
    </row>
    <row r="11" spans="1:33" s="2" customFormat="1" ht="20.25" customHeight="1" thickBot="1" x14ac:dyDescent="0.35">
      <c r="A11" s="82"/>
      <c r="B11" s="416" t="s">
        <v>41</v>
      </c>
      <c r="C11" s="44"/>
      <c r="D11" s="68">
        <f>SUM(D12:D13)</f>
        <v>10</v>
      </c>
      <c r="E11" s="408">
        <f t="shared" ref="E11:J11" si="0">SUM(E12:E13)</f>
        <v>300</v>
      </c>
      <c r="F11" s="420">
        <f t="shared" si="0"/>
        <v>20</v>
      </c>
      <c r="G11" s="421"/>
      <c r="H11" s="421"/>
      <c r="I11" s="421"/>
      <c r="J11" s="309">
        <f t="shared" si="0"/>
        <v>280</v>
      </c>
      <c r="K11" s="463">
        <f>SUM(K12:M13)</f>
        <v>1.25</v>
      </c>
      <c r="L11" s="463"/>
      <c r="M11" s="463"/>
      <c r="N11" s="134">
        <f>SUM(N12:N13)</f>
        <v>10</v>
      </c>
      <c r="O11" s="463">
        <v>0</v>
      </c>
      <c r="P11" s="463"/>
      <c r="Q11" s="463"/>
      <c r="R11" s="310">
        <v>0</v>
      </c>
      <c r="S11" s="557">
        <v>0</v>
      </c>
      <c r="T11" s="557"/>
      <c r="U11" s="557"/>
      <c r="V11" s="68">
        <v>0</v>
      </c>
      <c r="W11" s="557">
        <v>0</v>
      </c>
      <c r="X11" s="557"/>
      <c r="Y11" s="557"/>
      <c r="Z11" s="68">
        <v>0</v>
      </c>
      <c r="AA11" s="557">
        <v>0</v>
      </c>
      <c r="AB11" s="557"/>
      <c r="AC11" s="557"/>
      <c r="AD11" s="68">
        <v>0</v>
      </c>
      <c r="AE11" s="403"/>
      <c r="AF11" s="68"/>
      <c r="AG11" s="68"/>
    </row>
    <row r="12" spans="1:33" s="2" customFormat="1" ht="39.950000000000003" customHeight="1" x14ac:dyDescent="0.3">
      <c r="A12" s="297" t="s">
        <v>181</v>
      </c>
      <c r="B12" s="80" t="s">
        <v>170</v>
      </c>
      <c r="C12" s="388" t="s">
        <v>171</v>
      </c>
      <c r="D12" s="311">
        <v>5</v>
      </c>
      <c r="E12" s="312">
        <f>D12*30</f>
        <v>150</v>
      </c>
      <c r="F12" s="313">
        <f>G12+H12+I12</f>
        <v>4</v>
      </c>
      <c r="G12" s="314"/>
      <c r="H12" s="314"/>
      <c r="I12" s="314">
        <v>4</v>
      </c>
      <c r="J12" s="315">
        <f>E12-F12</f>
        <v>146</v>
      </c>
      <c r="K12" s="316"/>
      <c r="L12" s="317"/>
      <c r="M12" s="398">
        <v>0.25</v>
      </c>
      <c r="N12" s="94">
        <v>5</v>
      </c>
      <c r="O12" s="319"/>
      <c r="P12" s="320"/>
      <c r="Q12" s="321"/>
      <c r="R12" s="322"/>
      <c r="S12" s="323"/>
      <c r="T12" s="324"/>
      <c r="U12" s="325"/>
      <c r="V12" s="326"/>
      <c r="W12" s="323"/>
      <c r="X12" s="324"/>
      <c r="Y12" s="325"/>
      <c r="Z12" s="326"/>
      <c r="AA12" s="323"/>
      <c r="AB12" s="324"/>
      <c r="AC12" s="325"/>
      <c r="AD12" s="326"/>
      <c r="AE12" s="327">
        <v>1</v>
      </c>
      <c r="AF12" s="311"/>
      <c r="AG12" s="311"/>
    </row>
    <row r="13" spans="1:33" s="2" customFormat="1" ht="39.950000000000003" customHeight="1" thickBot="1" x14ac:dyDescent="0.35">
      <c r="A13" s="297" t="s">
        <v>182</v>
      </c>
      <c r="B13" s="397" t="s">
        <v>194</v>
      </c>
      <c r="C13" s="389" t="s">
        <v>171</v>
      </c>
      <c r="D13" s="328">
        <v>5</v>
      </c>
      <c r="E13" s="329">
        <f>D13*30</f>
        <v>150</v>
      </c>
      <c r="F13" s="313">
        <f>G13+H13+I13</f>
        <v>16</v>
      </c>
      <c r="G13" s="330">
        <v>8</v>
      </c>
      <c r="H13" s="330"/>
      <c r="I13" s="330">
        <v>8</v>
      </c>
      <c r="J13" s="315">
        <f>E13-F13</f>
        <v>134</v>
      </c>
      <c r="K13" s="399">
        <v>0.5</v>
      </c>
      <c r="L13" s="317"/>
      <c r="M13" s="318">
        <v>0.5</v>
      </c>
      <c r="N13" s="94">
        <v>5</v>
      </c>
      <c r="O13" s="331"/>
      <c r="P13" s="332"/>
      <c r="Q13" s="333"/>
      <c r="R13" s="334"/>
      <c r="S13" s="335"/>
      <c r="T13" s="336"/>
      <c r="U13" s="337"/>
      <c r="V13" s="338"/>
      <c r="W13" s="335"/>
      <c r="X13" s="336"/>
      <c r="Y13" s="337"/>
      <c r="Z13" s="338"/>
      <c r="AA13" s="335"/>
      <c r="AB13" s="336"/>
      <c r="AC13" s="337"/>
      <c r="AD13" s="338"/>
      <c r="AE13" s="339">
        <v>1</v>
      </c>
      <c r="AF13" s="340"/>
      <c r="AG13" s="340"/>
    </row>
    <row r="14" spans="1:33" s="2" customFormat="1" ht="19.5" customHeight="1" thickBot="1" x14ac:dyDescent="0.35">
      <c r="A14" s="298"/>
      <c r="B14" s="415" t="s">
        <v>110</v>
      </c>
      <c r="C14" s="47"/>
      <c r="D14" s="143">
        <v>5</v>
      </c>
      <c r="E14" s="407">
        <f>SUM(E15:E17)</f>
        <v>150</v>
      </c>
      <c r="F14" s="341"/>
      <c r="G14" s="421"/>
      <c r="H14" s="421"/>
      <c r="I14" s="421"/>
      <c r="J14" s="309"/>
      <c r="K14" s="602">
        <f>SUM(K15:M17)</f>
        <v>0</v>
      </c>
      <c r="L14" s="603"/>
      <c r="M14" s="604"/>
      <c r="N14" s="134">
        <f>SUM(N15:N17)</f>
        <v>0</v>
      </c>
      <c r="O14" s="602">
        <f>SUM(O15:Q17)</f>
        <v>1</v>
      </c>
      <c r="P14" s="603"/>
      <c r="Q14" s="604"/>
      <c r="R14" s="310">
        <f>SUM(R15:R17)</f>
        <v>5</v>
      </c>
      <c r="S14" s="630">
        <f>SUM(S15:U17)</f>
        <v>0</v>
      </c>
      <c r="T14" s="631"/>
      <c r="U14" s="632"/>
      <c r="V14" s="143">
        <f>SUM(V15:V17)</f>
        <v>0</v>
      </c>
      <c r="W14" s="630">
        <f>SUM(W15:Y17)</f>
        <v>0</v>
      </c>
      <c r="X14" s="631"/>
      <c r="Y14" s="632"/>
      <c r="Z14" s="143">
        <f>SUM(Z15:Z17)</f>
        <v>0</v>
      </c>
      <c r="AA14" s="630">
        <f>SUM(AA15:AC17)</f>
        <v>0</v>
      </c>
      <c r="AB14" s="631"/>
      <c r="AC14" s="632"/>
      <c r="AD14" s="143">
        <f>SUM(AD15:AD17)</f>
        <v>0</v>
      </c>
      <c r="AE14" s="342"/>
      <c r="AF14" s="75"/>
      <c r="AG14" s="75"/>
    </row>
    <row r="15" spans="1:33" s="2" customFormat="1" ht="48" customHeight="1" x14ac:dyDescent="0.3">
      <c r="A15" s="299" t="s">
        <v>183</v>
      </c>
      <c r="B15" s="131" t="s">
        <v>214</v>
      </c>
      <c r="C15" s="393" t="s">
        <v>215</v>
      </c>
      <c r="D15" s="605">
        <v>5</v>
      </c>
      <c r="E15" s="606">
        <f t="shared" ref="E15" si="1">D15*30</f>
        <v>150</v>
      </c>
      <c r="F15" s="608">
        <f>SUM(G15:I17)</f>
        <v>16</v>
      </c>
      <c r="G15" s="610">
        <v>8</v>
      </c>
      <c r="H15" s="610"/>
      <c r="I15" s="610">
        <v>8</v>
      </c>
      <c r="J15" s="573">
        <f>E15-F15</f>
        <v>134</v>
      </c>
      <c r="K15" s="584"/>
      <c r="L15" s="571"/>
      <c r="M15" s="580"/>
      <c r="N15" s="582"/>
      <c r="O15" s="584">
        <v>0.5</v>
      </c>
      <c r="P15" s="571"/>
      <c r="Q15" s="580">
        <v>0.5</v>
      </c>
      <c r="R15" s="582">
        <v>5</v>
      </c>
      <c r="S15" s="586"/>
      <c r="T15" s="571"/>
      <c r="U15" s="580"/>
      <c r="V15" s="620"/>
      <c r="W15" s="586"/>
      <c r="X15" s="571"/>
      <c r="Y15" s="580"/>
      <c r="Z15" s="633"/>
      <c r="AA15" s="586"/>
      <c r="AB15" s="571"/>
      <c r="AC15" s="580"/>
      <c r="AD15" s="633"/>
      <c r="AE15" s="565">
        <v>2</v>
      </c>
      <c r="AF15" s="567"/>
      <c r="AG15" s="343"/>
    </row>
    <row r="16" spans="1:33" s="2" customFormat="1" ht="63.75" customHeight="1" x14ac:dyDescent="0.3">
      <c r="A16" s="299" t="s">
        <v>184</v>
      </c>
      <c r="B16" s="133" t="s">
        <v>216</v>
      </c>
      <c r="C16" s="60" t="s">
        <v>217</v>
      </c>
      <c r="D16" s="605"/>
      <c r="E16" s="606"/>
      <c r="F16" s="608"/>
      <c r="G16" s="610"/>
      <c r="H16" s="610"/>
      <c r="I16" s="610"/>
      <c r="J16" s="573"/>
      <c r="K16" s="584"/>
      <c r="L16" s="571"/>
      <c r="M16" s="580"/>
      <c r="N16" s="582"/>
      <c r="O16" s="584"/>
      <c r="P16" s="571"/>
      <c r="Q16" s="580"/>
      <c r="R16" s="582"/>
      <c r="S16" s="586"/>
      <c r="T16" s="571"/>
      <c r="U16" s="580"/>
      <c r="V16" s="620"/>
      <c r="W16" s="586"/>
      <c r="X16" s="571"/>
      <c r="Y16" s="580"/>
      <c r="Z16" s="633"/>
      <c r="AA16" s="586"/>
      <c r="AB16" s="571"/>
      <c r="AC16" s="580"/>
      <c r="AD16" s="633"/>
      <c r="AE16" s="605"/>
      <c r="AF16" s="579"/>
      <c r="AG16" s="344"/>
    </row>
    <row r="17" spans="1:33" s="2" customFormat="1" ht="52.5" customHeight="1" thickBot="1" x14ac:dyDescent="0.35">
      <c r="A17" s="299" t="s">
        <v>185</v>
      </c>
      <c r="B17" s="132" t="s">
        <v>218</v>
      </c>
      <c r="C17" s="425" t="s">
        <v>219</v>
      </c>
      <c r="D17" s="589"/>
      <c r="E17" s="607"/>
      <c r="F17" s="609"/>
      <c r="G17" s="611"/>
      <c r="H17" s="611"/>
      <c r="I17" s="611"/>
      <c r="J17" s="574"/>
      <c r="K17" s="585"/>
      <c r="L17" s="572"/>
      <c r="M17" s="581"/>
      <c r="N17" s="583"/>
      <c r="O17" s="585"/>
      <c r="P17" s="572"/>
      <c r="Q17" s="581"/>
      <c r="R17" s="583"/>
      <c r="S17" s="587"/>
      <c r="T17" s="572"/>
      <c r="U17" s="581"/>
      <c r="V17" s="621"/>
      <c r="W17" s="587"/>
      <c r="X17" s="572"/>
      <c r="Y17" s="581"/>
      <c r="Z17" s="634"/>
      <c r="AA17" s="587"/>
      <c r="AB17" s="572"/>
      <c r="AC17" s="581"/>
      <c r="AD17" s="634"/>
      <c r="AE17" s="589"/>
      <c r="AF17" s="552"/>
      <c r="AG17" s="345"/>
    </row>
    <row r="18" spans="1:33" s="7" customFormat="1" ht="23.25" customHeight="1" thickBot="1" x14ac:dyDescent="0.35">
      <c r="A18" s="56" t="s">
        <v>107</v>
      </c>
      <c r="B18" s="616" t="s">
        <v>46</v>
      </c>
      <c r="C18" s="616"/>
      <c r="D18" s="616"/>
      <c r="E18" s="616"/>
      <c r="F18" s="616"/>
      <c r="G18" s="616"/>
      <c r="H18" s="616"/>
      <c r="I18" s="616"/>
      <c r="J18" s="616"/>
      <c r="K18" s="616"/>
      <c r="L18" s="616"/>
      <c r="M18" s="616"/>
      <c r="N18" s="616"/>
      <c r="O18" s="616"/>
      <c r="P18" s="616"/>
      <c r="Q18" s="616"/>
      <c r="R18" s="616"/>
      <c r="S18" s="616"/>
      <c r="T18" s="616"/>
      <c r="U18" s="616"/>
      <c r="V18" s="616"/>
      <c r="W18" s="616"/>
      <c r="X18" s="616"/>
      <c r="Y18" s="616"/>
      <c r="Z18" s="616"/>
      <c r="AA18" s="616"/>
      <c r="AB18" s="616"/>
      <c r="AC18" s="616"/>
      <c r="AD18" s="616"/>
      <c r="AE18" s="616"/>
      <c r="AF18" s="616"/>
      <c r="AG18" s="617"/>
    </row>
    <row r="19" spans="1:33" s="5" customFormat="1" ht="19.5" customHeight="1" thickBot="1" x14ac:dyDescent="0.35">
      <c r="A19" s="614" t="s">
        <v>103</v>
      </c>
      <c r="B19" s="615"/>
      <c r="C19" s="55"/>
      <c r="D19" s="417">
        <f t="shared" ref="D19:K19" si="2">D20+D25</f>
        <v>30</v>
      </c>
      <c r="E19" s="347">
        <f t="shared" si="2"/>
        <v>900</v>
      </c>
      <c r="F19" s="348"/>
      <c r="G19" s="349"/>
      <c r="H19" s="349"/>
      <c r="I19" s="349"/>
      <c r="J19" s="350"/>
      <c r="K19" s="553">
        <f t="shared" si="2"/>
        <v>0</v>
      </c>
      <c r="L19" s="554"/>
      <c r="M19" s="555"/>
      <c r="N19" s="347">
        <f>N20+N25</f>
        <v>0</v>
      </c>
      <c r="O19" s="553">
        <f>O20+O25</f>
        <v>1</v>
      </c>
      <c r="P19" s="554"/>
      <c r="Q19" s="555"/>
      <c r="R19" s="351">
        <f>R20+R25</f>
        <v>5</v>
      </c>
      <c r="S19" s="553">
        <f>S20+S25</f>
        <v>2</v>
      </c>
      <c r="T19" s="554"/>
      <c r="U19" s="555"/>
      <c r="V19" s="347">
        <f>V20+V25</f>
        <v>10</v>
      </c>
      <c r="W19" s="553">
        <f>W20+W25</f>
        <v>3</v>
      </c>
      <c r="X19" s="554"/>
      <c r="Y19" s="555"/>
      <c r="Z19" s="347">
        <f>Z20+Z25</f>
        <v>15</v>
      </c>
      <c r="AA19" s="553">
        <f>AA20+AA25</f>
        <v>0</v>
      </c>
      <c r="AB19" s="554"/>
      <c r="AC19" s="555"/>
      <c r="AD19" s="347">
        <f>AD20+AD25</f>
        <v>0</v>
      </c>
      <c r="AE19" s="405"/>
      <c r="AF19" s="405"/>
      <c r="AG19" s="405"/>
    </row>
    <row r="20" spans="1:33" s="2" customFormat="1" ht="20.25" customHeight="1" thickBot="1" x14ac:dyDescent="0.35">
      <c r="A20" s="45"/>
      <c r="B20" s="415" t="s">
        <v>41</v>
      </c>
      <c r="C20" s="146"/>
      <c r="D20" s="406">
        <f t="shared" ref="D20:E20" si="3">SUM(D21:D24)</f>
        <v>20</v>
      </c>
      <c r="E20" s="68">
        <f t="shared" si="3"/>
        <v>600</v>
      </c>
      <c r="F20" s="341"/>
      <c r="G20" s="421"/>
      <c r="H20" s="421"/>
      <c r="I20" s="421"/>
      <c r="J20" s="309"/>
      <c r="K20" s="556">
        <f>SUM(K21:M24)</f>
        <v>0</v>
      </c>
      <c r="L20" s="557"/>
      <c r="M20" s="558"/>
      <c r="N20" s="68">
        <f>SUM(N21:N24)</f>
        <v>0</v>
      </c>
      <c r="O20" s="556">
        <f>SUM(O21:Q24)</f>
        <v>1</v>
      </c>
      <c r="P20" s="557"/>
      <c r="Q20" s="558"/>
      <c r="R20" s="147">
        <f>SUM(R21:R24)</f>
        <v>5</v>
      </c>
      <c r="S20" s="556">
        <f>SUM(S21:U24)</f>
        <v>2</v>
      </c>
      <c r="T20" s="557"/>
      <c r="U20" s="558"/>
      <c r="V20" s="68">
        <f>SUM(V21:V24)</f>
        <v>10</v>
      </c>
      <c r="W20" s="556">
        <f>SUM(W21:Y24)</f>
        <v>1</v>
      </c>
      <c r="X20" s="557"/>
      <c r="Y20" s="558"/>
      <c r="Z20" s="68">
        <f>SUM(Z21:Z24)</f>
        <v>5</v>
      </c>
      <c r="AA20" s="556">
        <f>SUM(AA21:AC24)</f>
        <v>0</v>
      </c>
      <c r="AB20" s="557"/>
      <c r="AC20" s="558"/>
      <c r="AD20" s="68">
        <f>SUM(AD21:AD24)</f>
        <v>0</v>
      </c>
      <c r="AE20" s="141"/>
      <c r="AF20" s="75"/>
      <c r="AG20" s="75"/>
    </row>
    <row r="21" spans="1:33" s="2" customFormat="1" ht="65.25" customHeight="1" x14ac:dyDescent="0.3">
      <c r="A21" s="84" t="s">
        <v>186</v>
      </c>
      <c r="B21" s="80" t="s">
        <v>246</v>
      </c>
      <c r="C21" s="81" t="s">
        <v>217</v>
      </c>
      <c r="D21" s="98">
        <v>5</v>
      </c>
      <c r="E21" s="413">
        <f>D21*30</f>
        <v>150</v>
      </c>
      <c r="F21" s="105">
        <f>G21+H21+I21</f>
        <v>16</v>
      </c>
      <c r="G21" s="418">
        <v>8</v>
      </c>
      <c r="H21" s="418"/>
      <c r="I21" s="418">
        <v>8</v>
      </c>
      <c r="J21" s="107">
        <f>E21-F21</f>
        <v>134</v>
      </c>
      <c r="K21" s="422"/>
      <c r="L21" s="409"/>
      <c r="M21" s="410"/>
      <c r="N21" s="94"/>
      <c r="O21" s="108"/>
      <c r="P21" s="409"/>
      <c r="Q21" s="107"/>
      <c r="R21" s="411"/>
      <c r="S21" s="105">
        <v>0.5</v>
      </c>
      <c r="T21" s="409"/>
      <c r="U21" s="107">
        <v>0.5</v>
      </c>
      <c r="V21" s="357">
        <v>5</v>
      </c>
      <c r="W21" s="105"/>
      <c r="X21" s="409"/>
      <c r="Y21" s="107"/>
      <c r="Z21" s="357"/>
      <c r="AA21" s="105"/>
      <c r="AB21" s="409"/>
      <c r="AC21" s="107"/>
      <c r="AD21" s="357"/>
      <c r="AE21" s="412">
        <v>3</v>
      </c>
      <c r="AF21" s="413"/>
      <c r="AG21" s="413"/>
    </row>
    <row r="22" spans="1:33" s="2" customFormat="1" ht="63.75" customHeight="1" x14ac:dyDescent="0.3">
      <c r="A22" s="84" t="s">
        <v>187</v>
      </c>
      <c r="B22" s="80" t="s">
        <v>247</v>
      </c>
      <c r="C22" s="60" t="s">
        <v>217</v>
      </c>
      <c r="D22" s="358">
        <v>5</v>
      </c>
      <c r="E22" s="63">
        <f t="shared" ref="E22:E24" si="4">D22*30</f>
        <v>150</v>
      </c>
      <c r="F22" s="110">
        <f t="shared" ref="F22:F24" si="5">G22+H22+I22</f>
        <v>16</v>
      </c>
      <c r="G22" s="111">
        <v>8</v>
      </c>
      <c r="H22" s="111"/>
      <c r="I22" s="111">
        <v>8</v>
      </c>
      <c r="J22" s="112">
        <f t="shared" ref="J22:J24" si="6">E22-F22</f>
        <v>134</v>
      </c>
      <c r="K22" s="120"/>
      <c r="L22" s="359"/>
      <c r="M22" s="360"/>
      <c r="N22" s="103"/>
      <c r="O22" s="361"/>
      <c r="P22" s="359"/>
      <c r="Q22" s="112"/>
      <c r="R22" s="122"/>
      <c r="S22" s="110">
        <v>0.5</v>
      </c>
      <c r="T22" s="359"/>
      <c r="U22" s="112">
        <v>0.5</v>
      </c>
      <c r="V22" s="117">
        <v>5</v>
      </c>
      <c r="W22" s="110"/>
      <c r="X22" s="359"/>
      <c r="Y22" s="112"/>
      <c r="Z22" s="117"/>
      <c r="AA22" s="110"/>
      <c r="AB22" s="359"/>
      <c r="AC22" s="112"/>
      <c r="AD22" s="117"/>
      <c r="AE22" s="412">
        <v>3</v>
      </c>
      <c r="AF22" s="63"/>
      <c r="AG22" s="63"/>
    </row>
    <row r="23" spans="1:33" s="2" customFormat="1" ht="82.5" customHeight="1" x14ac:dyDescent="0.3">
      <c r="A23" s="84" t="s">
        <v>188</v>
      </c>
      <c r="B23" s="54" t="s">
        <v>248</v>
      </c>
      <c r="C23" s="60" t="s">
        <v>217</v>
      </c>
      <c r="D23" s="362">
        <v>5</v>
      </c>
      <c r="E23" s="63">
        <f t="shared" si="4"/>
        <v>150</v>
      </c>
      <c r="F23" s="110">
        <f t="shared" si="5"/>
        <v>16</v>
      </c>
      <c r="G23" s="111">
        <v>8</v>
      </c>
      <c r="H23" s="111"/>
      <c r="I23" s="111">
        <v>8</v>
      </c>
      <c r="J23" s="112">
        <f t="shared" si="6"/>
        <v>134</v>
      </c>
      <c r="K23" s="120"/>
      <c r="L23" s="359"/>
      <c r="M23" s="360"/>
      <c r="N23" s="103"/>
      <c r="O23" s="361">
        <v>0.5</v>
      </c>
      <c r="P23" s="359"/>
      <c r="Q23" s="112">
        <v>0.5</v>
      </c>
      <c r="R23" s="122">
        <v>5</v>
      </c>
      <c r="S23" s="110"/>
      <c r="T23" s="359"/>
      <c r="U23" s="112"/>
      <c r="V23" s="117"/>
      <c r="W23" s="110"/>
      <c r="X23" s="359"/>
      <c r="Y23" s="112"/>
      <c r="Z23" s="117"/>
      <c r="AA23" s="110"/>
      <c r="AB23" s="359"/>
      <c r="AC23" s="112"/>
      <c r="AD23" s="117"/>
      <c r="AE23" s="412">
        <v>2</v>
      </c>
      <c r="AF23" s="63"/>
      <c r="AG23" s="63"/>
    </row>
    <row r="24" spans="1:33" s="2" customFormat="1" ht="72.75" customHeight="1" thickBot="1" x14ac:dyDescent="0.35">
      <c r="A24" s="84" t="s">
        <v>189</v>
      </c>
      <c r="B24" s="54" t="s">
        <v>249</v>
      </c>
      <c r="C24" s="60" t="s">
        <v>217</v>
      </c>
      <c r="D24" s="362">
        <v>5</v>
      </c>
      <c r="E24" s="63">
        <f t="shared" si="4"/>
        <v>150</v>
      </c>
      <c r="F24" s="110">
        <f t="shared" si="5"/>
        <v>16</v>
      </c>
      <c r="G24" s="111">
        <v>8</v>
      </c>
      <c r="H24" s="111"/>
      <c r="I24" s="111">
        <v>8</v>
      </c>
      <c r="J24" s="112">
        <f t="shared" si="6"/>
        <v>134</v>
      </c>
      <c r="K24" s="120"/>
      <c r="L24" s="359"/>
      <c r="M24" s="360"/>
      <c r="N24" s="103"/>
      <c r="O24" s="361"/>
      <c r="P24" s="359"/>
      <c r="Q24" s="112"/>
      <c r="R24" s="122"/>
      <c r="S24" s="110"/>
      <c r="T24" s="359"/>
      <c r="U24" s="112"/>
      <c r="V24" s="117"/>
      <c r="W24" s="110">
        <v>0.5</v>
      </c>
      <c r="X24" s="359"/>
      <c r="Y24" s="112">
        <v>0.5</v>
      </c>
      <c r="Z24" s="117">
        <v>5</v>
      </c>
      <c r="AA24" s="110"/>
      <c r="AB24" s="359"/>
      <c r="AC24" s="112"/>
      <c r="AD24" s="117"/>
      <c r="AE24" s="412">
        <v>4</v>
      </c>
      <c r="AF24" s="63"/>
      <c r="AG24" s="63"/>
    </row>
    <row r="25" spans="1:33" s="43" customFormat="1" ht="19.5" customHeight="1" thickBot="1" x14ac:dyDescent="0.35">
      <c r="A25" s="400"/>
      <c r="B25" s="87" t="s">
        <v>110</v>
      </c>
      <c r="C25" s="88"/>
      <c r="D25" s="414">
        <f t="shared" ref="D25:E25" si="7">SUM(D26:D29)</f>
        <v>10</v>
      </c>
      <c r="E25" s="284">
        <f t="shared" si="7"/>
        <v>300</v>
      </c>
      <c r="F25" s="363"/>
      <c r="G25" s="364"/>
      <c r="H25" s="364"/>
      <c r="I25" s="364"/>
      <c r="J25" s="365"/>
      <c r="K25" s="594">
        <f>SUM(K26:M29)</f>
        <v>0</v>
      </c>
      <c r="L25" s="595"/>
      <c r="M25" s="596"/>
      <c r="N25" s="366">
        <f>SUM(N26:N29)</f>
        <v>0</v>
      </c>
      <c r="O25" s="594">
        <f>SUM(O26:Q29)</f>
        <v>0</v>
      </c>
      <c r="P25" s="595"/>
      <c r="Q25" s="596"/>
      <c r="R25" s="367">
        <f>SUM(R26:R29)</f>
        <v>0</v>
      </c>
      <c r="S25" s="597">
        <f>SUM(S26:U29)</f>
        <v>0</v>
      </c>
      <c r="T25" s="598"/>
      <c r="U25" s="599"/>
      <c r="V25" s="286">
        <f>SUM(V26:V29)</f>
        <v>0</v>
      </c>
      <c r="W25" s="597">
        <f>SUM(W26:Y29)</f>
        <v>2</v>
      </c>
      <c r="X25" s="598"/>
      <c r="Y25" s="599"/>
      <c r="Z25" s="286">
        <f>SUM(Z26:Z29)</f>
        <v>10</v>
      </c>
      <c r="AA25" s="597">
        <f>SUM(AA26:AC29)</f>
        <v>0</v>
      </c>
      <c r="AB25" s="598"/>
      <c r="AC25" s="599"/>
      <c r="AD25" s="286">
        <f>SUM(AD26:AD29)</f>
        <v>0</v>
      </c>
      <c r="AE25" s="286"/>
      <c r="AF25" s="284"/>
      <c r="AG25" s="284"/>
    </row>
    <row r="26" spans="1:33" s="2" customFormat="1" ht="63" customHeight="1" x14ac:dyDescent="0.3">
      <c r="A26" s="392" t="s">
        <v>190</v>
      </c>
      <c r="B26" s="85" t="s">
        <v>250</v>
      </c>
      <c r="C26" s="547" t="s">
        <v>217</v>
      </c>
      <c r="D26" s="565">
        <v>5</v>
      </c>
      <c r="E26" s="567">
        <f>D26*30</f>
        <v>150</v>
      </c>
      <c r="F26" s="600">
        <f>G26+H26+I26</f>
        <v>16</v>
      </c>
      <c r="G26" s="625">
        <v>8</v>
      </c>
      <c r="H26" s="625"/>
      <c r="I26" s="625">
        <v>8</v>
      </c>
      <c r="J26" s="561">
        <f>E26-F26</f>
        <v>134</v>
      </c>
      <c r="K26" s="637"/>
      <c r="L26" s="559"/>
      <c r="M26" s="561"/>
      <c r="N26" s="639"/>
      <c r="O26" s="637"/>
      <c r="P26" s="559"/>
      <c r="Q26" s="561"/>
      <c r="R26" s="635"/>
      <c r="S26" s="600"/>
      <c r="T26" s="559"/>
      <c r="U26" s="561"/>
      <c r="V26" s="563"/>
      <c r="W26" s="600">
        <v>0.5</v>
      </c>
      <c r="X26" s="559"/>
      <c r="Y26" s="561">
        <v>0.5</v>
      </c>
      <c r="Z26" s="563">
        <v>5</v>
      </c>
      <c r="AA26" s="600"/>
      <c r="AB26" s="559"/>
      <c r="AC26" s="561"/>
      <c r="AD26" s="563"/>
      <c r="AE26" s="565">
        <v>4</v>
      </c>
      <c r="AF26" s="567"/>
      <c r="AG26" s="567"/>
    </row>
    <row r="27" spans="1:33" s="2" customFormat="1" ht="66" customHeight="1" x14ac:dyDescent="0.3">
      <c r="A27" s="84" t="s">
        <v>191</v>
      </c>
      <c r="B27" s="83" t="s">
        <v>251</v>
      </c>
      <c r="C27" s="548"/>
      <c r="D27" s="566"/>
      <c r="E27" s="568"/>
      <c r="F27" s="601"/>
      <c r="G27" s="626"/>
      <c r="H27" s="626"/>
      <c r="I27" s="626"/>
      <c r="J27" s="562"/>
      <c r="K27" s="638"/>
      <c r="L27" s="560"/>
      <c r="M27" s="562"/>
      <c r="N27" s="640"/>
      <c r="O27" s="638"/>
      <c r="P27" s="560"/>
      <c r="Q27" s="562"/>
      <c r="R27" s="636"/>
      <c r="S27" s="601"/>
      <c r="T27" s="560"/>
      <c r="U27" s="562"/>
      <c r="V27" s="564"/>
      <c r="W27" s="601"/>
      <c r="X27" s="560"/>
      <c r="Y27" s="562"/>
      <c r="Z27" s="564"/>
      <c r="AA27" s="601"/>
      <c r="AB27" s="560"/>
      <c r="AC27" s="562"/>
      <c r="AD27" s="564"/>
      <c r="AE27" s="566"/>
      <c r="AF27" s="568"/>
      <c r="AG27" s="568"/>
    </row>
    <row r="28" spans="1:33" s="2" customFormat="1" ht="64.5" customHeight="1" x14ac:dyDescent="0.3">
      <c r="A28" s="84" t="s">
        <v>192</v>
      </c>
      <c r="B28" s="83" t="s">
        <v>252</v>
      </c>
      <c r="C28" s="549" t="s">
        <v>217</v>
      </c>
      <c r="D28" s="588">
        <v>5</v>
      </c>
      <c r="E28" s="551">
        <f t="shared" ref="E28" si="8">D28*30</f>
        <v>150</v>
      </c>
      <c r="F28" s="622">
        <f t="shared" ref="F28" si="9">G28+H28+I28</f>
        <v>16</v>
      </c>
      <c r="G28" s="623">
        <v>8</v>
      </c>
      <c r="H28" s="623"/>
      <c r="I28" s="623">
        <v>8</v>
      </c>
      <c r="J28" s="624">
        <f t="shared" ref="J28" si="10">E28-F28</f>
        <v>134</v>
      </c>
      <c r="K28" s="569"/>
      <c r="L28" s="571"/>
      <c r="M28" s="573"/>
      <c r="N28" s="575"/>
      <c r="O28" s="569"/>
      <c r="P28" s="571"/>
      <c r="Q28" s="573"/>
      <c r="R28" s="577"/>
      <c r="S28" s="608"/>
      <c r="T28" s="571"/>
      <c r="U28" s="573"/>
      <c r="V28" s="618"/>
      <c r="W28" s="608">
        <v>0.5</v>
      </c>
      <c r="X28" s="571"/>
      <c r="Y28" s="573">
        <v>0.5</v>
      </c>
      <c r="Z28" s="618">
        <v>5</v>
      </c>
      <c r="AA28" s="608"/>
      <c r="AB28" s="571"/>
      <c r="AC28" s="573"/>
      <c r="AD28" s="618"/>
      <c r="AE28" s="588">
        <v>4</v>
      </c>
      <c r="AF28" s="551"/>
      <c r="AG28" s="551"/>
    </row>
    <row r="29" spans="1:33" s="2" customFormat="1" ht="66.75" customHeight="1" thickBot="1" x14ac:dyDescent="0.35">
      <c r="A29" s="401" t="s">
        <v>193</v>
      </c>
      <c r="B29" s="86" t="s">
        <v>253</v>
      </c>
      <c r="C29" s="550"/>
      <c r="D29" s="589"/>
      <c r="E29" s="552"/>
      <c r="F29" s="609"/>
      <c r="G29" s="611"/>
      <c r="H29" s="611"/>
      <c r="I29" s="611"/>
      <c r="J29" s="574"/>
      <c r="K29" s="570"/>
      <c r="L29" s="572"/>
      <c r="M29" s="574"/>
      <c r="N29" s="576"/>
      <c r="O29" s="570"/>
      <c r="P29" s="572"/>
      <c r="Q29" s="574"/>
      <c r="R29" s="578"/>
      <c r="S29" s="609"/>
      <c r="T29" s="572"/>
      <c r="U29" s="574"/>
      <c r="V29" s="619"/>
      <c r="W29" s="609"/>
      <c r="X29" s="572"/>
      <c r="Y29" s="574"/>
      <c r="Z29" s="619"/>
      <c r="AA29" s="609"/>
      <c r="AB29" s="572"/>
      <c r="AC29" s="574"/>
      <c r="AD29" s="619"/>
      <c r="AE29" s="589"/>
      <c r="AF29" s="552"/>
      <c r="AG29" s="552"/>
    </row>
    <row r="30" spans="1:33" ht="8.25" customHeight="1" x14ac:dyDescent="0.2"/>
    <row r="31" spans="1:33" ht="21" customHeight="1" x14ac:dyDescent="0.2">
      <c r="A31" s="627"/>
      <c r="B31" s="627"/>
      <c r="C31" s="627"/>
      <c r="D31" s="627"/>
      <c r="E31" s="627"/>
      <c r="F31" s="627"/>
      <c r="G31" s="627"/>
      <c r="H31" s="627"/>
      <c r="I31" s="627"/>
      <c r="J31" s="627"/>
      <c r="K31" s="627"/>
      <c r="L31" s="627"/>
      <c r="M31" s="627"/>
      <c r="N31" s="627"/>
      <c r="O31" s="627"/>
      <c r="P31" s="627"/>
      <c r="Q31" s="627"/>
      <c r="R31" s="627"/>
      <c r="S31" s="627"/>
      <c r="T31" s="627"/>
      <c r="U31" s="627"/>
      <c r="V31" s="627"/>
      <c r="W31" s="627"/>
      <c r="X31" s="627"/>
      <c r="Y31" s="627"/>
      <c r="Z31" s="627"/>
      <c r="AA31" s="627"/>
      <c r="AB31" s="627"/>
      <c r="AC31" s="627"/>
      <c r="AD31" s="627"/>
      <c r="AE31" s="627"/>
      <c r="AF31" s="627"/>
      <c r="AG31" s="627"/>
    </row>
    <row r="32" spans="1:33" ht="15.75" customHeight="1" x14ac:dyDescent="0.2">
      <c r="A32" s="627"/>
      <c r="B32" s="627"/>
      <c r="C32" s="627"/>
      <c r="D32" s="627"/>
      <c r="E32" s="627"/>
      <c r="F32" s="627"/>
      <c r="G32" s="627"/>
      <c r="H32" s="627"/>
      <c r="I32" s="627"/>
      <c r="J32" s="627"/>
      <c r="K32" s="627"/>
      <c r="L32" s="627"/>
      <c r="M32" s="627"/>
      <c r="N32" s="627"/>
      <c r="O32" s="627"/>
      <c r="P32" s="627"/>
      <c r="Q32" s="627"/>
      <c r="R32" s="627"/>
      <c r="S32" s="627"/>
      <c r="T32" s="627"/>
      <c r="U32" s="627"/>
      <c r="V32" s="627"/>
      <c r="W32" s="627"/>
      <c r="X32" s="627"/>
      <c r="Y32" s="627"/>
      <c r="Z32" s="627"/>
      <c r="AA32" s="627"/>
      <c r="AB32" s="627"/>
      <c r="AC32" s="627"/>
      <c r="AD32" s="627"/>
      <c r="AE32" s="627"/>
      <c r="AF32" s="627"/>
      <c r="AG32" s="627"/>
    </row>
    <row r="33" spans="1:39" ht="15.75" customHeight="1" x14ac:dyDescent="0.3">
      <c r="A33" s="419"/>
      <c r="B33" s="419"/>
      <c r="C33" s="419"/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  <c r="AE33" s="419"/>
      <c r="AF33" s="419"/>
      <c r="AG33" s="419"/>
    </row>
    <row r="34" spans="1:39" s="3" customFormat="1" ht="15.75" customHeight="1" x14ac:dyDescent="0.3">
      <c r="A34" s="40" t="s">
        <v>245</v>
      </c>
      <c r="B34" s="40"/>
      <c r="C34" s="40"/>
      <c r="D34" s="40"/>
      <c r="F34" s="41"/>
      <c r="G34" s="41"/>
      <c r="H34" s="40"/>
      <c r="I34" s="41"/>
      <c r="J34" s="41"/>
      <c r="K34" s="41"/>
      <c r="L34" s="41"/>
      <c r="M34" s="12"/>
      <c r="N34" s="41"/>
      <c r="O34" s="42"/>
      <c r="P34" s="40"/>
      <c r="Q34" s="41"/>
      <c r="R34" s="41"/>
      <c r="S34" s="40"/>
      <c r="T34" s="40"/>
      <c r="U34" s="41"/>
      <c r="V34" s="40"/>
      <c r="W34" s="12"/>
      <c r="X34" s="12"/>
      <c r="Y34" s="40"/>
      <c r="Z34" s="12"/>
      <c r="AA34" s="12"/>
      <c r="AB34" s="12"/>
      <c r="AC34" s="12"/>
      <c r="AD34" s="12"/>
      <c r="AE34" s="12"/>
      <c r="AF34" s="12"/>
      <c r="AG34" s="12"/>
      <c r="AJ34" s="4"/>
      <c r="AK34" s="4"/>
      <c r="AL34" s="4"/>
      <c r="AM34" s="4"/>
    </row>
    <row r="35" spans="1:39" ht="18.75" x14ac:dyDescent="0.3">
      <c r="H35" s="40"/>
      <c r="P35" s="40"/>
    </row>
    <row r="36" spans="1:39" ht="18.75" customHeight="1" x14ac:dyDescent="0.3">
      <c r="A36" s="461" t="s">
        <v>230</v>
      </c>
      <c r="B36" s="461"/>
      <c r="C36" s="156"/>
      <c r="D36" s="156"/>
      <c r="E36" s="40" t="s">
        <v>232</v>
      </c>
      <c r="H36" s="40"/>
    </row>
    <row r="37" spans="1:39" ht="19.5" customHeight="1" x14ac:dyDescent="0.3">
      <c r="A37" s="461"/>
      <c r="B37" s="461"/>
      <c r="C37" s="156"/>
      <c r="F37" s="40"/>
      <c r="G37" s="40"/>
      <c r="H37" s="42"/>
      <c r="I37" s="40"/>
      <c r="J37" s="368"/>
      <c r="K37" s="368"/>
      <c r="L37" s="40"/>
      <c r="M37" s="368"/>
      <c r="N37" s="368"/>
      <c r="O37" s="368"/>
      <c r="P37" s="368"/>
      <c r="Q37" s="368"/>
      <c r="R37" s="369"/>
      <c r="S37" s="369"/>
      <c r="T37" s="370"/>
      <c r="U37" s="370"/>
      <c r="V37" s="370"/>
      <c r="W37" s="370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</row>
  </sheetData>
  <mergeCells count="172">
    <mergeCell ref="C2:AG4"/>
    <mergeCell ref="A5:A8"/>
    <mergeCell ref="B5:B8"/>
    <mergeCell ref="C5:C8"/>
    <mergeCell ref="D5:E7"/>
    <mergeCell ref="F5:J5"/>
    <mergeCell ref="K5:R5"/>
    <mergeCell ref="S5:Z5"/>
    <mergeCell ref="AA5:AD5"/>
    <mergeCell ref="AE5:AG6"/>
    <mergeCell ref="F6:F8"/>
    <mergeCell ref="G6:I6"/>
    <mergeCell ref="J6:J8"/>
    <mergeCell ref="K6:N6"/>
    <mergeCell ref="O6:R6"/>
    <mergeCell ref="S6:V6"/>
    <mergeCell ref="P7:P8"/>
    <mergeCell ref="Q7:Q8"/>
    <mergeCell ref="R7:R8"/>
    <mergeCell ref="S7:S8"/>
    <mergeCell ref="V7:V8"/>
    <mergeCell ref="W7:W8"/>
    <mergeCell ref="X7:X8"/>
    <mergeCell ref="Y7:Y8"/>
    <mergeCell ref="W6:Z6"/>
    <mergeCell ref="AA6:AD6"/>
    <mergeCell ref="G7:G8"/>
    <mergeCell ref="H7:H8"/>
    <mergeCell ref="I7:I8"/>
    <mergeCell ref="K7:K8"/>
    <mergeCell ref="L7:L8"/>
    <mergeCell ref="M7:M8"/>
    <mergeCell ref="N7:N8"/>
    <mergeCell ref="O7:O8"/>
    <mergeCell ref="W11:Y11"/>
    <mergeCell ref="AA11:AC11"/>
    <mergeCell ref="K14:M14"/>
    <mergeCell ref="O14:Q14"/>
    <mergeCell ref="S14:U14"/>
    <mergeCell ref="W14:Y14"/>
    <mergeCell ref="AA14:AC14"/>
    <mergeCell ref="AF7:AF8"/>
    <mergeCell ref="AG7:AG8"/>
    <mergeCell ref="B9:AG9"/>
    <mergeCell ref="A10:B10"/>
    <mergeCell ref="K10:M10"/>
    <mergeCell ref="O10:Q10"/>
    <mergeCell ref="S10:U10"/>
    <mergeCell ref="W10:Y10"/>
    <mergeCell ref="AA10:AC10"/>
    <mergeCell ref="Z7:Z8"/>
    <mergeCell ref="AA7:AA8"/>
    <mergeCell ref="AB7:AB8"/>
    <mergeCell ref="AC7:AC8"/>
    <mergeCell ref="AD7:AD8"/>
    <mergeCell ref="AE7:AE8"/>
    <mergeCell ref="T7:T8"/>
    <mergeCell ref="U7:U8"/>
    <mergeCell ref="D15:D17"/>
    <mergeCell ref="E15:E17"/>
    <mergeCell ref="F15:F17"/>
    <mergeCell ref="G15:G17"/>
    <mergeCell ref="H15:H17"/>
    <mergeCell ref="I15:I17"/>
    <mergeCell ref="K11:M11"/>
    <mergeCell ref="O11:Q11"/>
    <mergeCell ref="S11:U11"/>
    <mergeCell ref="AB15:AB17"/>
    <mergeCell ref="AC15:AC17"/>
    <mergeCell ref="AD15:AD17"/>
    <mergeCell ref="AE15:AE17"/>
    <mergeCell ref="AF15:AF17"/>
    <mergeCell ref="B18:AG18"/>
    <mergeCell ref="V15:V17"/>
    <mergeCell ref="W15:W17"/>
    <mergeCell ref="X15:X17"/>
    <mergeCell ref="Y15:Y17"/>
    <mergeCell ref="Z15:Z17"/>
    <mergeCell ref="AA15:AA17"/>
    <mergeCell ref="P15:P17"/>
    <mergeCell ref="Q15:Q17"/>
    <mergeCell ref="R15:R17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W20:Y20"/>
    <mergeCell ref="AA20:AC20"/>
    <mergeCell ref="K25:M25"/>
    <mergeCell ref="O25:Q25"/>
    <mergeCell ref="S25:U25"/>
    <mergeCell ref="W25:Y25"/>
    <mergeCell ref="AA25:AC25"/>
    <mergeCell ref="A19:B19"/>
    <mergeCell ref="K19:M19"/>
    <mergeCell ref="O19:Q19"/>
    <mergeCell ref="S19:U19"/>
    <mergeCell ref="W19:Y19"/>
    <mergeCell ref="AA19:AC19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Q28:Q29"/>
    <mergeCell ref="AG26:AG27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AA26:AA27"/>
    <mergeCell ref="AB26:AB27"/>
    <mergeCell ref="AC26:AC27"/>
    <mergeCell ref="AD26:AD27"/>
    <mergeCell ref="AE26:AE27"/>
    <mergeCell ref="AF26:AF27"/>
    <mergeCell ref="U26:U27"/>
    <mergeCell ref="V26:V27"/>
    <mergeCell ref="W26:W27"/>
    <mergeCell ref="X26:X27"/>
    <mergeCell ref="Y26:Y27"/>
    <mergeCell ref="Z26:Z27"/>
    <mergeCell ref="O26:O27"/>
    <mergeCell ref="A37:B37"/>
    <mergeCell ref="AD28:AD29"/>
    <mergeCell ref="AE28:AE29"/>
    <mergeCell ref="AF28:AF29"/>
    <mergeCell ref="AG28:AG29"/>
    <mergeCell ref="A31:AG32"/>
    <mergeCell ref="A36:B36"/>
    <mergeCell ref="X28:X29"/>
    <mergeCell ref="Y28:Y29"/>
    <mergeCell ref="Z28:Z29"/>
    <mergeCell ref="AA28:AA29"/>
    <mergeCell ref="AB28:AB29"/>
    <mergeCell ref="AC28:AC29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7"/>
  <sheetViews>
    <sheetView topLeftCell="A13" zoomScale="80" zoomScaleNormal="80" workbookViewId="0">
      <selection activeCell="C28" sqref="C28:C29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13" style="6" customWidth="1"/>
    <col min="4" max="10" width="6.7109375" style="6" customWidth="1"/>
    <col min="11" max="12" width="4.7109375" style="6" customWidth="1"/>
    <col min="13" max="13" width="7.28515625" style="6" customWidth="1"/>
    <col min="14" max="14" width="4.7109375" style="6" customWidth="1"/>
    <col min="15" max="15" width="6.28515625" style="6" customWidth="1"/>
    <col min="16" max="16" width="4.7109375" style="6" customWidth="1"/>
    <col min="17" max="17" width="6.140625" style="6" customWidth="1"/>
    <col min="18" max="18" width="4.7109375" style="6" customWidth="1"/>
    <col min="19" max="19" width="6.140625" style="6" customWidth="1"/>
    <col min="20" max="20" width="4.7109375" style="6" customWidth="1"/>
    <col min="21" max="21" width="6.5703125" style="6" customWidth="1"/>
    <col min="22" max="22" width="4.7109375" style="6" customWidth="1"/>
    <col min="23" max="23" width="5.85546875" style="6" customWidth="1"/>
    <col min="24" max="24" width="4.7109375" style="6" customWidth="1"/>
    <col min="25" max="25" width="6.5703125" style="6" customWidth="1"/>
    <col min="26" max="30" width="4.7109375" style="6" customWidth="1"/>
    <col min="31" max="33" width="6.7109375" style="6" customWidth="1"/>
    <col min="34" max="16384" width="9.140625" style="6"/>
  </cols>
  <sheetData>
    <row r="1" spans="1:33" ht="22.5" x14ac:dyDescent="0.3">
      <c r="C1" s="15" t="s">
        <v>255</v>
      </c>
    </row>
    <row r="2" spans="1:33" ht="23.25" customHeight="1" x14ac:dyDescent="0.2">
      <c r="C2" s="628" t="s">
        <v>254</v>
      </c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8"/>
      <c r="Z2" s="628"/>
      <c r="AA2" s="628"/>
      <c r="AB2" s="628"/>
      <c r="AC2" s="628"/>
      <c r="AD2" s="628"/>
      <c r="AE2" s="628"/>
      <c r="AF2" s="628"/>
      <c r="AG2" s="628"/>
    </row>
    <row r="3" spans="1:33" ht="24.75" customHeight="1" x14ac:dyDescent="0.3">
      <c r="B3" s="16"/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  <c r="U3" s="628"/>
      <c r="V3" s="628"/>
      <c r="W3" s="628"/>
      <c r="X3" s="628"/>
      <c r="Y3" s="628"/>
      <c r="Z3" s="628"/>
      <c r="AA3" s="628"/>
      <c r="AB3" s="628"/>
      <c r="AC3" s="628"/>
      <c r="AD3" s="628"/>
      <c r="AE3" s="628"/>
      <c r="AF3" s="628"/>
      <c r="AG3" s="628"/>
    </row>
    <row r="4" spans="1:33" ht="24.75" customHeight="1" thickBot="1" x14ac:dyDescent="0.25">
      <c r="C4" s="629"/>
      <c r="D4" s="629"/>
      <c r="E4" s="629"/>
      <c r="F4" s="629"/>
      <c r="G4" s="629"/>
      <c r="H4" s="629"/>
      <c r="I4" s="629"/>
      <c r="J4" s="629"/>
      <c r="K4" s="629"/>
      <c r="L4" s="629"/>
      <c r="M4" s="629"/>
      <c r="N4" s="629"/>
      <c r="O4" s="629"/>
      <c r="P4" s="629"/>
      <c r="Q4" s="629"/>
      <c r="R4" s="629"/>
      <c r="S4" s="629"/>
      <c r="T4" s="629"/>
      <c r="U4" s="629"/>
      <c r="V4" s="629"/>
      <c r="W4" s="629"/>
      <c r="X4" s="629"/>
      <c r="Y4" s="629"/>
      <c r="Z4" s="629"/>
      <c r="AA4" s="629"/>
      <c r="AB4" s="629"/>
      <c r="AC4" s="629"/>
      <c r="AD4" s="629"/>
      <c r="AE4" s="629"/>
      <c r="AF4" s="629"/>
      <c r="AG4" s="629"/>
    </row>
    <row r="5" spans="1:33" s="14" customFormat="1" ht="55.5" customHeight="1" thickBot="1" x14ac:dyDescent="0.3">
      <c r="A5" s="521" t="s">
        <v>85</v>
      </c>
      <c r="B5" s="524" t="s">
        <v>118</v>
      </c>
      <c r="C5" s="507" t="s">
        <v>45</v>
      </c>
      <c r="D5" s="530" t="s">
        <v>104</v>
      </c>
      <c r="E5" s="531"/>
      <c r="F5" s="536" t="s">
        <v>76</v>
      </c>
      <c r="G5" s="537"/>
      <c r="H5" s="537"/>
      <c r="I5" s="537"/>
      <c r="J5" s="538"/>
      <c r="K5" s="509" t="s">
        <v>81</v>
      </c>
      <c r="L5" s="510"/>
      <c r="M5" s="510"/>
      <c r="N5" s="510"/>
      <c r="O5" s="510"/>
      <c r="P5" s="510"/>
      <c r="Q5" s="510"/>
      <c r="R5" s="511"/>
      <c r="S5" s="509" t="s">
        <v>82</v>
      </c>
      <c r="T5" s="510"/>
      <c r="U5" s="510"/>
      <c r="V5" s="510"/>
      <c r="W5" s="510"/>
      <c r="X5" s="510"/>
      <c r="Y5" s="510"/>
      <c r="Z5" s="511"/>
      <c r="AA5" s="520" t="s">
        <v>160</v>
      </c>
      <c r="AB5" s="518"/>
      <c r="AC5" s="518"/>
      <c r="AD5" s="519"/>
      <c r="AE5" s="509" t="s">
        <v>95</v>
      </c>
      <c r="AF5" s="510"/>
      <c r="AG5" s="543"/>
    </row>
    <row r="6" spans="1:33" s="14" customFormat="1" ht="52.5" customHeight="1" thickBot="1" x14ac:dyDescent="0.3">
      <c r="A6" s="522"/>
      <c r="B6" s="525"/>
      <c r="C6" s="526"/>
      <c r="D6" s="532"/>
      <c r="E6" s="533"/>
      <c r="F6" s="539" t="s">
        <v>84</v>
      </c>
      <c r="G6" s="541" t="s">
        <v>77</v>
      </c>
      <c r="H6" s="542"/>
      <c r="I6" s="542"/>
      <c r="J6" s="527" t="s">
        <v>79</v>
      </c>
      <c r="K6" s="518" t="s">
        <v>91</v>
      </c>
      <c r="L6" s="518"/>
      <c r="M6" s="518"/>
      <c r="N6" s="519"/>
      <c r="O6" s="518" t="s">
        <v>93</v>
      </c>
      <c r="P6" s="518"/>
      <c r="Q6" s="518"/>
      <c r="R6" s="519"/>
      <c r="S6" s="518" t="s">
        <v>92</v>
      </c>
      <c r="T6" s="518"/>
      <c r="U6" s="518"/>
      <c r="V6" s="519"/>
      <c r="W6" s="518" t="s">
        <v>94</v>
      </c>
      <c r="X6" s="518"/>
      <c r="Y6" s="518"/>
      <c r="Z6" s="519"/>
      <c r="AA6" s="518" t="s">
        <v>165</v>
      </c>
      <c r="AB6" s="518"/>
      <c r="AC6" s="518"/>
      <c r="AD6" s="519"/>
      <c r="AE6" s="544"/>
      <c r="AF6" s="545"/>
      <c r="AG6" s="546"/>
    </row>
    <row r="7" spans="1:33" s="14" customFormat="1" ht="32.25" customHeight="1" thickBot="1" x14ac:dyDescent="0.3">
      <c r="A7" s="522"/>
      <c r="B7" s="525"/>
      <c r="C7" s="526"/>
      <c r="D7" s="534"/>
      <c r="E7" s="535"/>
      <c r="F7" s="539"/>
      <c r="G7" s="516" t="s">
        <v>78</v>
      </c>
      <c r="H7" s="514" t="s">
        <v>83</v>
      </c>
      <c r="I7" s="516" t="s">
        <v>80</v>
      </c>
      <c r="J7" s="528"/>
      <c r="K7" s="516" t="s">
        <v>88</v>
      </c>
      <c r="L7" s="514" t="s">
        <v>89</v>
      </c>
      <c r="M7" s="516" t="s">
        <v>90</v>
      </c>
      <c r="N7" s="512" t="s">
        <v>140</v>
      </c>
      <c r="O7" s="516" t="s">
        <v>88</v>
      </c>
      <c r="P7" s="514" t="s">
        <v>89</v>
      </c>
      <c r="Q7" s="516" t="s">
        <v>90</v>
      </c>
      <c r="R7" s="512" t="s">
        <v>140</v>
      </c>
      <c r="S7" s="516" t="s">
        <v>88</v>
      </c>
      <c r="T7" s="514" t="s">
        <v>89</v>
      </c>
      <c r="U7" s="516" t="s">
        <v>90</v>
      </c>
      <c r="V7" s="512" t="s">
        <v>140</v>
      </c>
      <c r="W7" s="516" t="s">
        <v>88</v>
      </c>
      <c r="X7" s="514" t="s">
        <v>89</v>
      </c>
      <c r="Y7" s="516" t="s">
        <v>90</v>
      </c>
      <c r="Z7" s="512" t="s">
        <v>140</v>
      </c>
      <c r="AA7" s="516" t="s">
        <v>88</v>
      </c>
      <c r="AB7" s="514" t="s">
        <v>89</v>
      </c>
      <c r="AC7" s="516" t="s">
        <v>90</v>
      </c>
      <c r="AD7" s="512" t="s">
        <v>140</v>
      </c>
      <c r="AE7" s="507" t="s">
        <v>96</v>
      </c>
      <c r="AF7" s="507" t="s">
        <v>97</v>
      </c>
      <c r="AG7" s="507" t="s">
        <v>98</v>
      </c>
    </row>
    <row r="8" spans="1:33" s="14" customFormat="1" ht="136.5" customHeight="1" thickBot="1" x14ac:dyDescent="0.3">
      <c r="A8" s="523"/>
      <c r="B8" s="525"/>
      <c r="C8" s="526"/>
      <c r="D8" s="404" t="s">
        <v>139</v>
      </c>
      <c r="E8" s="404" t="s">
        <v>86</v>
      </c>
      <c r="F8" s="540"/>
      <c r="G8" s="517"/>
      <c r="H8" s="515"/>
      <c r="I8" s="517"/>
      <c r="J8" s="529"/>
      <c r="K8" s="517"/>
      <c r="L8" s="515"/>
      <c r="M8" s="517"/>
      <c r="N8" s="513"/>
      <c r="O8" s="517"/>
      <c r="P8" s="515"/>
      <c r="Q8" s="517"/>
      <c r="R8" s="513"/>
      <c r="S8" s="517"/>
      <c r="T8" s="515"/>
      <c r="U8" s="517"/>
      <c r="V8" s="513"/>
      <c r="W8" s="517"/>
      <c r="X8" s="515"/>
      <c r="Y8" s="517"/>
      <c r="Z8" s="513"/>
      <c r="AA8" s="517"/>
      <c r="AB8" s="515"/>
      <c r="AC8" s="517"/>
      <c r="AD8" s="513"/>
      <c r="AE8" s="508"/>
      <c r="AF8" s="508"/>
      <c r="AG8" s="508"/>
    </row>
    <row r="9" spans="1:33" s="7" customFormat="1" ht="23.25" customHeight="1" thickBot="1" x14ac:dyDescent="0.35">
      <c r="A9" s="11" t="s">
        <v>172</v>
      </c>
      <c r="B9" s="590" t="s">
        <v>120</v>
      </c>
      <c r="C9" s="591"/>
      <c r="D9" s="591"/>
      <c r="E9" s="591"/>
      <c r="F9" s="591"/>
      <c r="G9" s="591"/>
      <c r="H9" s="591"/>
      <c r="I9" s="591"/>
      <c r="J9" s="591"/>
      <c r="K9" s="591"/>
      <c r="L9" s="591"/>
      <c r="M9" s="591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  <c r="AC9" s="592"/>
      <c r="AD9" s="592"/>
      <c r="AE9" s="592"/>
      <c r="AF9" s="592"/>
      <c r="AG9" s="593"/>
    </row>
    <row r="10" spans="1:33" s="5" customFormat="1" ht="19.5" customHeight="1" thickBot="1" x14ac:dyDescent="0.35">
      <c r="A10" s="612" t="s">
        <v>103</v>
      </c>
      <c r="B10" s="613"/>
      <c r="C10" s="44"/>
      <c r="D10" s="300">
        <f>D11+D14</f>
        <v>15</v>
      </c>
      <c r="E10" s="301">
        <f>E11+E14</f>
        <v>450</v>
      </c>
      <c r="F10" s="302">
        <f>F11+F14</f>
        <v>20</v>
      </c>
      <c r="G10" s="303"/>
      <c r="H10" s="303"/>
      <c r="I10" s="303"/>
      <c r="J10" s="304">
        <f>J11+J14</f>
        <v>280</v>
      </c>
      <c r="K10" s="557">
        <f>K11+K14</f>
        <v>1.25</v>
      </c>
      <c r="L10" s="557"/>
      <c r="M10" s="557"/>
      <c r="N10" s="135">
        <f>N11+N14</f>
        <v>10</v>
      </c>
      <c r="O10" s="557">
        <f>O11+O14</f>
        <v>1</v>
      </c>
      <c r="P10" s="557"/>
      <c r="Q10" s="557"/>
      <c r="R10" s="147">
        <f>R11+R14</f>
        <v>5</v>
      </c>
      <c r="S10" s="557">
        <f>S11+S14</f>
        <v>0</v>
      </c>
      <c r="T10" s="557"/>
      <c r="U10" s="557"/>
      <c r="V10" s="68">
        <f>V11+V14</f>
        <v>0</v>
      </c>
      <c r="W10" s="557">
        <f>W11+W14</f>
        <v>0</v>
      </c>
      <c r="X10" s="557"/>
      <c r="Y10" s="557"/>
      <c r="Z10" s="68">
        <f>Z11+Z14</f>
        <v>0</v>
      </c>
      <c r="AA10" s="557">
        <f>AA11+AA14</f>
        <v>0</v>
      </c>
      <c r="AB10" s="557"/>
      <c r="AC10" s="557"/>
      <c r="AD10" s="68">
        <f>AD11+AD14</f>
        <v>0</v>
      </c>
      <c r="AE10" s="407"/>
      <c r="AF10" s="68"/>
      <c r="AG10" s="68"/>
    </row>
    <row r="11" spans="1:33" s="2" customFormat="1" ht="20.25" customHeight="1" thickBot="1" x14ac:dyDescent="0.35">
      <c r="A11" s="82"/>
      <c r="B11" s="416" t="s">
        <v>41</v>
      </c>
      <c r="C11" s="44"/>
      <c r="D11" s="68">
        <f>SUM(D12:D13)</f>
        <v>10</v>
      </c>
      <c r="E11" s="408">
        <f t="shared" ref="E11:J11" si="0">SUM(E12:E13)</f>
        <v>300</v>
      </c>
      <c r="F11" s="420">
        <f t="shared" si="0"/>
        <v>20</v>
      </c>
      <c r="G11" s="421"/>
      <c r="H11" s="421"/>
      <c r="I11" s="421"/>
      <c r="J11" s="309">
        <f t="shared" si="0"/>
        <v>280</v>
      </c>
      <c r="K11" s="463">
        <f>SUM(K12:M13)</f>
        <v>1.25</v>
      </c>
      <c r="L11" s="463"/>
      <c r="M11" s="463"/>
      <c r="N11" s="134">
        <f>SUM(N12:N13)</f>
        <v>10</v>
      </c>
      <c r="O11" s="463">
        <v>0</v>
      </c>
      <c r="P11" s="463"/>
      <c r="Q11" s="463"/>
      <c r="R11" s="310">
        <v>0</v>
      </c>
      <c r="S11" s="557">
        <v>0</v>
      </c>
      <c r="T11" s="557"/>
      <c r="U11" s="557"/>
      <c r="V11" s="68">
        <v>0</v>
      </c>
      <c r="W11" s="557">
        <v>0</v>
      </c>
      <c r="X11" s="557"/>
      <c r="Y11" s="557"/>
      <c r="Z11" s="68">
        <v>0</v>
      </c>
      <c r="AA11" s="557">
        <v>0</v>
      </c>
      <c r="AB11" s="557"/>
      <c r="AC11" s="557"/>
      <c r="AD11" s="68">
        <v>0</v>
      </c>
      <c r="AE11" s="403"/>
      <c r="AF11" s="68"/>
      <c r="AG11" s="68"/>
    </row>
    <row r="12" spans="1:33" s="2" customFormat="1" ht="39.950000000000003" customHeight="1" x14ac:dyDescent="0.3">
      <c r="A12" s="297" t="s">
        <v>181</v>
      </c>
      <c r="B12" s="80" t="s">
        <v>170</v>
      </c>
      <c r="C12" s="388" t="s">
        <v>171</v>
      </c>
      <c r="D12" s="311">
        <v>5</v>
      </c>
      <c r="E12" s="312">
        <f>D12*30</f>
        <v>150</v>
      </c>
      <c r="F12" s="313">
        <f>G12+H12+I12</f>
        <v>4</v>
      </c>
      <c r="G12" s="314"/>
      <c r="H12" s="314"/>
      <c r="I12" s="314">
        <v>4</v>
      </c>
      <c r="J12" s="315">
        <f>E12-F12</f>
        <v>146</v>
      </c>
      <c r="K12" s="316"/>
      <c r="L12" s="317"/>
      <c r="M12" s="398">
        <v>0.25</v>
      </c>
      <c r="N12" s="94">
        <v>5</v>
      </c>
      <c r="O12" s="319"/>
      <c r="P12" s="320"/>
      <c r="Q12" s="321"/>
      <c r="R12" s="322"/>
      <c r="S12" s="323"/>
      <c r="T12" s="324"/>
      <c r="U12" s="325"/>
      <c r="V12" s="326"/>
      <c r="W12" s="323"/>
      <c r="X12" s="324"/>
      <c r="Y12" s="325"/>
      <c r="Z12" s="326"/>
      <c r="AA12" s="323"/>
      <c r="AB12" s="324"/>
      <c r="AC12" s="325"/>
      <c r="AD12" s="326"/>
      <c r="AE12" s="327">
        <v>1</v>
      </c>
      <c r="AF12" s="311"/>
      <c r="AG12" s="311"/>
    </row>
    <row r="13" spans="1:33" s="2" customFormat="1" ht="39.950000000000003" customHeight="1" thickBot="1" x14ac:dyDescent="0.35">
      <c r="A13" s="297" t="s">
        <v>182</v>
      </c>
      <c r="B13" s="397" t="s">
        <v>194</v>
      </c>
      <c r="C13" s="389" t="s">
        <v>171</v>
      </c>
      <c r="D13" s="328">
        <v>5</v>
      </c>
      <c r="E13" s="329">
        <f>D13*30</f>
        <v>150</v>
      </c>
      <c r="F13" s="313">
        <f>G13+H13+I13</f>
        <v>16</v>
      </c>
      <c r="G13" s="330">
        <v>8</v>
      </c>
      <c r="H13" s="330"/>
      <c r="I13" s="330">
        <v>8</v>
      </c>
      <c r="J13" s="315">
        <f>E13-F13</f>
        <v>134</v>
      </c>
      <c r="K13" s="399">
        <v>0.5</v>
      </c>
      <c r="L13" s="317"/>
      <c r="M13" s="318">
        <v>0.5</v>
      </c>
      <c r="N13" s="94">
        <v>5</v>
      </c>
      <c r="O13" s="331"/>
      <c r="P13" s="332"/>
      <c r="Q13" s="333"/>
      <c r="R13" s="334"/>
      <c r="S13" s="335"/>
      <c r="T13" s="336"/>
      <c r="U13" s="337"/>
      <c r="V13" s="338"/>
      <c r="W13" s="335"/>
      <c r="X13" s="336"/>
      <c r="Y13" s="337"/>
      <c r="Z13" s="338"/>
      <c r="AA13" s="335"/>
      <c r="AB13" s="336"/>
      <c r="AC13" s="337"/>
      <c r="AD13" s="338"/>
      <c r="AE13" s="339">
        <v>1</v>
      </c>
      <c r="AF13" s="340"/>
      <c r="AG13" s="340"/>
    </row>
    <row r="14" spans="1:33" s="2" customFormat="1" ht="19.5" customHeight="1" thickBot="1" x14ac:dyDescent="0.35">
      <c r="A14" s="298"/>
      <c r="B14" s="415" t="s">
        <v>110</v>
      </c>
      <c r="C14" s="47"/>
      <c r="D14" s="143">
        <v>5</v>
      </c>
      <c r="E14" s="407">
        <f>SUM(E15:E17)</f>
        <v>150</v>
      </c>
      <c r="F14" s="341"/>
      <c r="G14" s="421"/>
      <c r="H14" s="421"/>
      <c r="I14" s="421"/>
      <c r="J14" s="309"/>
      <c r="K14" s="602">
        <f>SUM(K15:M17)</f>
        <v>0</v>
      </c>
      <c r="L14" s="603"/>
      <c r="M14" s="604"/>
      <c r="N14" s="134">
        <f>SUM(N15:N17)</f>
        <v>0</v>
      </c>
      <c r="O14" s="602">
        <f>SUM(O15:Q17)</f>
        <v>1</v>
      </c>
      <c r="P14" s="603"/>
      <c r="Q14" s="604"/>
      <c r="R14" s="310">
        <f>SUM(R15:R17)</f>
        <v>5</v>
      </c>
      <c r="S14" s="630">
        <f>SUM(S15:U17)</f>
        <v>0</v>
      </c>
      <c r="T14" s="631"/>
      <c r="U14" s="632"/>
      <c r="V14" s="143">
        <f>SUM(V15:V17)</f>
        <v>0</v>
      </c>
      <c r="W14" s="630">
        <f>SUM(W15:Y17)</f>
        <v>0</v>
      </c>
      <c r="X14" s="631"/>
      <c r="Y14" s="632"/>
      <c r="Z14" s="143">
        <f>SUM(Z15:Z17)</f>
        <v>0</v>
      </c>
      <c r="AA14" s="630">
        <f>SUM(AA15:AC17)</f>
        <v>0</v>
      </c>
      <c r="AB14" s="631"/>
      <c r="AC14" s="632"/>
      <c r="AD14" s="143">
        <f>SUM(AD15:AD17)</f>
        <v>0</v>
      </c>
      <c r="AE14" s="342"/>
      <c r="AF14" s="75"/>
      <c r="AG14" s="75"/>
    </row>
    <row r="15" spans="1:33" s="2" customFormat="1" ht="48" customHeight="1" x14ac:dyDescent="0.3">
      <c r="A15" s="299" t="s">
        <v>183</v>
      </c>
      <c r="B15" s="131" t="s">
        <v>214</v>
      </c>
      <c r="C15" s="393" t="s">
        <v>215</v>
      </c>
      <c r="D15" s="605">
        <v>5</v>
      </c>
      <c r="E15" s="606">
        <f t="shared" ref="E15" si="1">D15*30</f>
        <v>150</v>
      </c>
      <c r="F15" s="608">
        <f>SUM(G15:I17)</f>
        <v>16</v>
      </c>
      <c r="G15" s="610">
        <v>8</v>
      </c>
      <c r="H15" s="610"/>
      <c r="I15" s="610">
        <v>8</v>
      </c>
      <c r="J15" s="573">
        <f>E15-F15</f>
        <v>134</v>
      </c>
      <c r="K15" s="584"/>
      <c r="L15" s="571"/>
      <c r="M15" s="580"/>
      <c r="N15" s="582"/>
      <c r="O15" s="584">
        <v>0.5</v>
      </c>
      <c r="P15" s="571"/>
      <c r="Q15" s="580">
        <v>0.5</v>
      </c>
      <c r="R15" s="582">
        <v>5</v>
      </c>
      <c r="S15" s="586"/>
      <c r="T15" s="571"/>
      <c r="U15" s="580"/>
      <c r="V15" s="620"/>
      <c r="W15" s="586"/>
      <c r="X15" s="571"/>
      <c r="Y15" s="580"/>
      <c r="Z15" s="633"/>
      <c r="AA15" s="586"/>
      <c r="AB15" s="571"/>
      <c r="AC15" s="580"/>
      <c r="AD15" s="633"/>
      <c r="AE15" s="565">
        <v>2</v>
      </c>
      <c r="AF15" s="567"/>
      <c r="AG15" s="343"/>
    </row>
    <row r="16" spans="1:33" s="2" customFormat="1" ht="63.75" customHeight="1" x14ac:dyDescent="0.3">
      <c r="A16" s="299" t="s">
        <v>184</v>
      </c>
      <c r="B16" s="133" t="s">
        <v>216</v>
      </c>
      <c r="C16" s="60" t="s">
        <v>217</v>
      </c>
      <c r="D16" s="605"/>
      <c r="E16" s="606"/>
      <c r="F16" s="608"/>
      <c r="G16" s="610"/>
      <c r="H16" s="610"/>
      <c r="I16" s="610"/>
      <c r="J16" s="573"/>
      <c r="K16" s="584"/>
      <c r="L16" s="571"/>
      <c r="M16" s="580"/>
      <c r="N16" s="582"/>
      <c r="O16" s="584"/>
      <c r="P16" s="571"/>
      <c r="Q16" s="580"/>
      <c r="R16" s="582"/>
      <c r="S16" s="586"/>
      <c r="T16" s="571"/>
      <c r="U16" s="580"/>
      <c r="V16" s="620"/>
      <c r="W16" s="586"/>
      <c r="X16" s="571"/>
      <c r="Y16" s="580"/>
      <c r="Z16" s="633"/>
      <c r="AA16" s="586"/>
      <c r="AB16" s="571"/>
      <c r="AC16" s="580"/>
      <c r="AD16" s="633"/>
      <c r="AE16" s="605"/>
      <c r="AF16" s="579"/>
      <c r="AG16" s="344"/>
    </row>
    <row r="17" spans="1:33" s="2" customFormat="1" ht="52.5" customHeight="1" thickBot="1" x14ac:dyDescent="0.35">
      <c r="A17" s="299" t="s">
        <v>185</v>
      </c>
      <c r="B17" s="132" t="s">
        <v>218</v>
      </c>
      <c r="C17" s="425" t="s">
        <v>219</v>
      </c>
      <c r="D17" s="589"/>
      <c r="E17" s="607"/>
      <c r="F17" s="609"/>
      <c r="G17" s="611"/>
      <c r="H17" s="611"/>
      <c r="I17" s="611"/>
      <c r="J17" s="574"/>
      <c r="K17" s="585"/>
      <c r="L17" s="572"/>
      <c r="M17" s="581"/>
      <c r="N17" s="583"/>
      <c r="O17" s="585"/>
      <c r="P17" s="572"/>
      <c r="Q17" s="581"/>
      <c r="R17" s="583"/>
      <c r="S17" s="587"/>
      <c r="T17" s="572"/>
      <c r="U17" s="581"/>
      <c r="V17" s="621"/>
      <c r="W17" s="587"/>
      <c r="X17" s="572"/>
      <c r="Y17" s="581"/>
      <c r="Z17" s="634"/>
      <c r="AA17" s="587"/>
      <c r="AB17" s="572"/>
      <c r="AC17" s="581"/>
      <c r="AD17" s="634"/>
      <c r="AE17" s="589"/>
      <c r="AF17" s="552"/>
      <c r="AG17" s="345"/>
    </row>
    <row r="18" spans="1:33" s="7" customFormat="1" ht="23.25" customHeight="1" thickBot="1" x14ac:dyDescent="0.35">
      <c r="A18" s="56" t="s">
        <v>107</v>
      </c>
      <c r="B18" s="616" t="s">
        <v>46</v>
      </c>
      <c r="C18" s="616"/>
      <c r="D18" s="616"/>
      <c r="E18" s="616"/>
      <c r="F18" s="616"/>
      <c r="G18" s="616"/>
      <c r="H18" s="616"/>
      <c r="I18" s="616"/>
      <c r="J18" s="616"/>
      <c r="K18" s="616"/>
      <c r="L18" s="616"/>
      <c r="M18" s="616"/>
      <c r="N18" s="616"/>
      <c r="O18" s="616"/>
      <c r="P18" s="616"/>
      <c r="Q18" s="616"/>
      <c r="R18" s="616"/>
      <c r="S18" s="616"/>
      <c r="T18" s="616"/>
      <c r="U18" s="616"/>
      <c r="V18" s="616"/>
      <c r="W18" s="616"/>
      <c r="X18" s="616"/>
      <c r="Y18" s="616"/>
      <c r="Z18" s="616"/>
      <c r="AA18" s="616"/>
      <c r="AB18" s="616"/>
      <c r="AC18" s="616"/>
      <c r="AD18" s="616"/>
      <c r="AE18" s="616"/>
      <c r="AF18" s="616"/>
      <c r="AG18" s="617"/>
    </row>
    <row r="19" spans="1:33" s="5" customFormat="1" ht="19.5" customHeight="1" thickBot="1" x14ac:dyDescent="0.35">
      <c r="A19" s="614" t="s">
        <v>103</v>
      </c>
      <c r="B19" s="615"/>
      <c r="C19" s="55"/>
      <c r="D19" s="417">
        <f t="shared" ref="D19:K19" si="2">D20+D25</f>
        <v>30</v>
      </c>
      <c r="E19" s="347">
        <f t="shared" si="2"/>
        <v>900</v>
      </c>
      <c r="F19" s="348"/>
      <c r="G19" s="349"/>
      <c r="H19" s="349"/>
      <c r="I19" s="349"/>
      <c r="J19" s="350"/>
      <c r="K19" s="553">
        <f t="shared" si="2"/>
        <v>0</v>
      </c>
      <c r="L19" s="554"/>
      <c r="M19" s="555"/>
      <c r="N19" s="347">
        <f>N20+N25</f>
        <v>0</v>
      </c>
      <c r="O19" s="553">
        <f>O20+O25</f>
        <v>1</v>
      </c>
      <c r="P19" s="554"/>
      <c r="Q19" s="555"/>
      <c r="R19" s="351">
        <f>R20+R25</f>
        <v>5</v>
      </c>
      <c r="S19" s="553">
        <f>S20+S25</f>
        <v>2</v>
      </c>
      <c r="T19" s="554"/>
      <c r="U19" s="555"/>
      <c r="V19" s="347">
        <f>V20+V25</f>
        <v>10</v>
      </c>
      <c r="W19" s="553">
        <f>W20+W25</f>
        <v>3</v>
      </c>
      <c r="X19" s="554"/>
      <c r="Y19" s="555"/>
      <c r="Z19" s="347">
        <f>Z20+Z25</f>
        <v>15</v>
      </c>
      <c r="AA19" s="553">
        <f>AA20+AA25</f>
        <v>0</v>
      </c>
      <c r="AB19" s="554"/>
      <c r="AC19" s="555"/>
      <c r="AD19" s="347">
        <f>AD20+AD25</f>
        <v>0</v>
      </c>
      <c r="AE19" s="405"/>
      <c r="AF19" s="405"/>
      <c r="AG19" s="405"/>
    </row>
    <row r="20" spans="1:33" s="2" customFormat="1" ht="20.25" customHeight="1" thickBot="1" x14ac:dyDescent="0.35">
      <c r="A20" s="45"/>
      <c r="B20" s="415" t="s">
        <v>41</v>
      </c>
      <c r="C20" s="146"/>
      <c r="D20" s="406">
        <f t="shared" ref="D20:E20" si="3">SUM(D21:D24)</f>
        <v>20</v>
      </c>
      <c r="E20" s="68">
        <f t="shared" si="3"/>
        <v>600</v>
      </c>
      <c r="F20" s="341"/>
      <c r="G20" s="421"/>
      <c r="H20" s="421"/>
      <c r="I20" s="421"/>
      <c r="J20" s="309"/>
      <c r="K20" s="556">
        <f>SUM(K21:M24)</f>
        <v>0</v>
      </c>
      <c r="L20" s="557"/>
      <c r="M20" s="558"/>
      <c r="N20" s="68">
        <f>SUM(N21:N24)</f>
        <v>0</v>
      </c>
      <c r="O20" s="556">
        <f>SUM(O21:Q24)</f>
        <v>1</v>
      </c>
      <c r="P20" s="557"/>
      <c r="Q20" s="558"/>
      <c r="R20" s="147">
        <f>SUM(R21:R24)</f>
        <v>5</v>
      </c>
      <c r="S20" s="556">
        <f>SUM(S21:U24)</f>
        <v>2</v>
      </c>
      <c r="T20" s="557"/>
      <c r="U20" s="558"/>
      <c r="V20" s="68">
        <f>SUM(V21:V24)</f>
        <v>10</v>
      </c>
      <c r="W20" s="556">
        <f>SUM(W21:Y24)</f>
        <v>1</v>
      </c>
      <c r="X20" s="557"/>
      <c r="Y20" s="558"/>
      <c r="Z20" s="68">
        <f>SUM(Z21:Z24)</f>
        <v>5</v>
      </c>
      <c r="AA20" s="556">
        <f>SUM(AA21:AC24)</f>
        <v>0</v>
      </c>
      <c r="AB20" s="557"/>
      <c r="AC20" s="558"/>
      <c r="AD20" s="68">
        <f>SUM(AD21:AD24)</f>
        <v>0</v>
      </c>
      <c r="AE20" s="141"/>
      <c r="AF20" s="75"/>
      <c r="AG20" s="75"/>
    </row>
    <row r="21" spans="1:33" s="2" customFormat="1" ht="65.25" customHeight="1" x14ac:dyDescent="0.3">
      <c r="A21" s="84" t="s">
        <v>186</v>
      </c>
      <c r="B21" s="80" t="s">
        <v>257</v>
      </c>
      <c r="C21" s="81" t="s">
        <v>217</v>
      </c>
      <c r="D21" s="98">
        <v>5</v>
      </c>
      <c r="E21" s="413">
        <f>D21*30</f>
        <v>150</v>
      </c>
      <c r="F21" s="105">
        <f>G21+H21+I21</f>
        <v>16</v>
      </c>
      <c r="G21" s="418">
        <v>8</v>
      </c>
      <c r="H21" s="418"/>
      <c r="I21" s="418">
        <v>8</v>
      </c>
      <c r="J21" s="107">
        <f>E21-F21</f>
        <v>134</v>
      </c>
      <c r="K21" s="422"/>
      <c r="L21" s="409"/>
      <c r="M21" s="410"/>
      <c r="N21" s="94"/>
      <c r="O21" s="108"/>
      <c r="P21" s="409"/>
      <c r="Q21" s="107"/>
      <c r="R21" s="411"/>
      <c r="S21" s="105">
        <v>0.5</v>
      </c>
      <c r="T21" s="409"/>
      <c r="U21" s="107">
        <v>0.5</v>
      </c>
      <c r="V21" s="357">
        <v>5</v>
      </c>
      <c r="W21" s="105"/>
      <c r="X21" s="409"/>
      <c r="Y21" s="107"/>
      <c r="Z21" s="357"/>
      <c r="AA21" s="105"/>
      <c r="AB21" s="409"/>
      <c r="AC21" s="107"/>
      <c r="AD21" s="357"/>
      <c r="AE21" s="412">
        <v>3</v>
      </c>
      <c r="AF21" s="413"/>
      <c r="AG21" s="413"/>
    </row>
    <row r="22" spans="1:33" s="2" customFormat="1" ht="63.75" customHeight="1" x14ac:dyDescent="0.3">
      <c r="A22" s="84" t="s">
        <v>187</v>
      </c>
      <c r="B22" s="80" t="s">
        <v>258</v>
      </c>
      <c r="C22" s="60" t="s">
        <v>217</v>
      </c>
      <c r="D22" s="358">
        <v>5</v>
      </c>
      <c r="E22" s="63">
        <f t="shared" ref="E22:E24" si="4">D22*30</f>
        <v>150</v>
      </c>
      <c r="F22" s="110">
        <f t="shared" ref="F22:F24" si="5">G22+H22+I22</f>
        <v>16</v>
      </c>
      <c r="G22" s="111">
        <v>8</v>
      </c>
      <c r="H22" s="111"/>
      <c r="I22" s="111">
        <v>8</v>
      </c>
      <c r="J22" s="112">
        <f t="shared" ref="J22:J24" si="6">E22-F22</f>
        <v>134</v>
      </c>
      <c r="K22" s="120"/>
      <c r="L22" s="359"/>
      <c r="M22" s="360"/>
      <c r="N22" s="103"/>
      <c r="O22" s="361"/>
      <c r="P22" s="359"/>
      <c r="Q22" s="112"/>
      <c r="R22" s="122"/>
      <c r="S22" s="110">
        <v>0.5</v>
      </c>
      <c r="T22" s="359"/>
      <c r="U22" s="112">
        <v>0.5</v>
      </c>
      <c r="V22" s="117">
        <v>5</v>
      </c>
      <c r="W22" s="110"/>
      <c r="X22" s="359"/>
      <c r="Y22" s="112"/>
      <c r="Z22" s="117"/>
      <c r="AA22" s="110"/>
      <c r="AB22" s="359"/>
      <c r="AC22" s="112"/>
      <c r="AD22" s="117"/>
      <c r="AE22" s="412">
        <v>3</v>
      </c>
      <c r="AF22" s="63"/>
      <c r="AG22" s="63"/>
    </row>
    <row r="23" spans="1:33" s="2" customFormat="1" ht="82.5" customHeight="1" x14ac:dyDescent="0.3">
      <c r="A23" s="84" t="s">
        <v>188</v>
      </c>
      <c r="B23" s="54" t="s">
        <v>259</v>
      </c>
      <c r="C23" s="60" t="s">
        <v>217</v>
      </c>
      <c r="D23" s="362">
        <v>5</v>
      </c>
      <c r="E23" s="63">
        <f t="shared" si="4"/>
        <v>150</v>
      </c>
      <c r="F23" s="110">
        <f t="shared" si="5"/>
        <v>16</v>
      </c>
      <c r="G23" s="111">
        <v>8</v>
      </c>
      <c r="H23" s="111"/>
      <c r="I23" s="111">
        <v>8</v>
      </c>
      <c r="J23" s="112">
        <f t="shared" si="6"/>
        <v>134</v>
      </c>
      <c r="K23" s="120"/>
      <c r="L23" s="359"/>
      <c r="M23" s="360"/>
      <c r="N23" s="103"/>
      <c r="O23" s="361">
        <v>0.5</v>
      </c>
      <c r="P23" s="359"/>
      <c r="Q23" s="112">
        <v>0.5</v>
      </c>
      <c r="R23" s="122">
        <v>5</v>
      </c>
      <c r="S23" s="110"/>
      <c r="T23" s="359"/>
      <c r="U23" s="112"/>
      <c r="V23" s="117"/>
      <c r="W23" s="110"/>
      <c r="X23" s="359"/>
      <c r="Y23" s="112"/>
      <c r="Z23" s="117"/>
      <c r="AA23" s="110"/>
      <c r="AB23" s="359"/>
      <c r="AC23" s="112"/>
      <c r="AD23" s="117"/>
      <c r="AE23" s="412">
        <v>2</v>
      </c>
      <c r="AF23" s="63"/>
      <c r="AG23" s="63"/>
    </row>
    <row r="24" spans="1:33" s="2" customFormat="1" ht="72.75" customHeight="1" thickBot="1" x14ac:dyDescent="0.35">
      <c r="A24" s="84" t="s">
        <v>189</v>
      </c>
      <c r="B24" s="54" t="s">
        <v>260</v>
      </c>
      <c r="C24" s="60" t="s">
        <v>217</v>
      </c>
      <c r="D24" s="362">
        <v>5</v>
      </c>
      <c r="E24" s="63">
        <f t="shared" si="4"/>
        <v>150</v>
      </c>
      <c r="F24" s="110">
        <f t="shared" si="5"/>
        <v>16</v>
      </c>
      <c r="G24" s="111">
        <v>8</v>
      </c>
      <c r="H24" s="111"/>
      <c r="I24" s="111">
        <v>8</v>
      </c>
      <c r="J24" s="112">
        <f t="shared" si="6"/>
        <v>134</v>
      </c>
      <c r="K24" s="120"/>
      <c r="L24" s="359"/>
      <c r="M24" s="360"/>
      <c r="N24" s="103"/>
      <c r="O24" s="361"/>
      <c r="P24" s="359"/>
      <c r="Q24" s="112"/>
      <c r="R24" s="122"/>
      <c r="S24" s="110"/>
      <c r="T24" s="359"/>
      <c r="U24" s="112"/>
      <c r="V24" s="117"/>
      <c r="W24" s="110">
        <v>0.5</v>
      </c>
      <c r="X24" s="359"/>
      <c r="Y24" s="112">
        <v>0.5</v>
      </c>
      <c r="Z24" s="117">
        <v>5</v>
      </c>
      <c r="AA24" s="110"/>
      <c r="AB24" s="359"/>
      <c r="AC24" s="112"/>
      <c r="AD24" s="117"/>
      <c r="AE24" s="412">
        <v>4</v>
      </c>
      <c r="AF24" s="63"/>
      <c r="AG24" s="63"/>
    </row>
    <row r="25" spans="1:33" s="43" customFormat="1" ht="19.5" customHeight="1" thickBot="1" x14ac:dyDescent="0.35">
      <c r="A25" s="400"/>
      <c r="B25" s="87" t="s">
        <v>110</v>
      </c>
      <c r="C25" s="88"/>
      <c r="D25" s="414">
        <f t="shared" ref="D25:E25" si="7">SUM(D26:D29)</f>
        <v>10</v>
      </c>
      <c r="E25" s="284">
        <f t="shared" si="7"/>
        <v>300</v>
      </c>
      <c r="F25" s="363"/>
      <c r="G25" s="364"/>
      <c r="H25" s="364"/>
      <c r="I25" s="364"/>
      <c r="J25" s="365"/>
      <c r="K25" s="594">
        <f>SUM(K26:M29)</f>
        <v>0</v>
      </c>
      <c r="L25" s="595"/>
      <c r="M25" s="596"/>
      <c r="N25" s="366">
        <f>SUM(N26:N29)</f>
        <v>0</v>
      </c>
      <c r="O25" s="594">
        <f>SUM(O26:Q29)</f>
        <v>0</v>
      </c>
      <c r="P25" s="595"/>
      <c r="Q25" s="596"/>
      <c r="R25" s="367">
        <f>SUM(R26:R29)</f>
        <v>0</v>
      </c>
      <c r="S25" s="597">
        <f>SUM(S26:U29)</f>
        <v>0</v>
      </c>
      <c r="T25" s="598"/>
      <c r="U25" s="599"/>
      <c r="V25" s="286">
        <f>SUM(V26:V29)</f>
        <v>0</v>
      </c>
      <c r="W25" s="597">
        <f>SUM(W26:Y29)</f>
        <v>2</v>
      </c>
      <c r="X25" s="598"/>
      <c r="Y25" s="599"/>
      <c r="Z25" s="286">
        <f>SUM(Z26:Z29)</f>
        <v>10</v>
      </c>
      <c r="AA25" s="597">
        <f>SUM(AA26:AC29)</f>
        <v>0</v>
      </c>
      <c r="AB25" s="598"/>
      <c r="AC25" s="599"/>
      <c r="AD25" s="286">
        <f>SUM(AD26:AD29)</f>
        <v>0</v>
      </c>
      <c r="AE25" s="286"/>
      <c r="AF25" s="284"/>
      <c r="AG25" s="284"/>
    </row>
    <row r="26" spans="1:33" s="2" customFormat="1" ht="63" customHeight="1" x14ac:dyDescent="0.3">
      <c r="A26" s="392" t="s">
        <v>190</v>
      </c>
      <c r="B26" s="85" t="s">
        <v>261</v>
      </c>
      <c r="C26" s="547" t="s">
        <v>217</v>
      </c>
      <c r="D26" s="565">
        <v>5</v>
      </c>
      <c r="E26" s="567">
        <f>D26*30</f>
        <v>150</v>
      </c>
      <c r="F26" s="600">
        <f>G26+H26+I26</f>
        <v>16</v>
      </c>
      <c r="G26" s="625">
        <v>8</v>
      </c>
      <c r="H26" s="625"/>
      <c r="I26" s="625">
        <v>8</v>
      </c>
      <c r="J26" s="561">
        <f>E26-F26</f>
        <v>134</v>
      </c>
      <c r="K26" s="637"/>
      <c r="L26" s="559"/>
      <c r="M26" s="561"/>
      <c r="N26" s="639"/>
      <c r="O26" s="637"/>
      <c r="P26" s="559"/>
      <c r="Q26" s="561"/>
      <c r="R26" s="635"/>
      <c r="S26" s="600"/>
      <c r="T26" s="559"/>
      <c r="U26" s="561"/>
      <c r="V26" s="563"/>
      <c r="W26" s="600">
        <v>0.5</v>
      </c>
      <c r="X26" s="559"/>
      <c r="Y26" s="561">
        <v>0.5</v>
      </c>
      <c r="Z26" s="563">
        <v>5</v>
      </c>
      <c r="AA26" s="600"/>
      <c r="AB26" s="559"/>
      <c r="AC26" s="561"/>
      <c r="AD26" s="563"/>
      <c r="AE26" s="565">
        <v>4</v>
      </c>
      <c r="AF26" s="567"/>
      <c r="AG26" s="567"/>
    </row>
    <row r="27" spans="1:33" s="2" customFormat="1" ht="66" customHeight="1" x14ac:dyDescent="0.3">
      <c r="A27" s="84" t="s">
        <v>191</v>
      </c>
      <c r="B27" s="83" t="s">
        <v>262</v>
      </c>
      <c r="C27" s="548"/>
      <c r="D27" s="566"/>
      <c r="E27" s="568"/>
      <c r="F27" s="601"/>
      <c r="G27" s="626"/>
      <c r="H27" s="626"/>
      <c r="I27" s="626"/>
      <c r="J27" s="562"/>
      <c r="K27" s="638"/>
      <c r="L27" s="560"/>
      <c r="M27" s="562"/>
      <c r="N27" s="640"/>
      <c r="O27" s="638"/>
      <c r="P27" s="560"/>
      <c r="Q27" s="562"/>
      <c r="R27" s="636"/>
      <c r="S27" s="601"/>
      <c r="T27" s="560"/>
      <c r="U27" s="562"/>
      <c r="V27" s="564"/>
      <c r="W27" s="601"/>
      <c r="X27" s="560"/>
      <c r="Y27" s="562"/>
      <c r="Z27" s="564"/>
      <c r="AA27" s="601"/>
      <c r="AB27" s="560"/>
      <c r="AC27" s="562"/>
      <c r="AD27" s="564"/>
      <c r="AE27" s="566"/>
      <c r="AF27" s="568"/>
      <c r="AG27" s="568"/>
    </row>
    <row r="28" spans="1:33" s="2" customFormat="1" ht="64.5" customHeight="1" x14ac:dyDescent="0.3">
      <c r="A28" s="84" t="s">
        <v>192</v>
      </c>
      <c r="B28" s="83" t="s">
        <v>263</v>
      </c>
      <c r="C28" s="549" t="s">
        <v>217</v>
      </c>
      <c r="D28" s="588">
        <v>5</v>
      </c>
      <c r="E28" s="551">
        <f t="shared" ref="E28" si="8">D28*30</f>
        <v>150</v>
      </c>
      <c r="F28" s="622">
        <f t="shared" ref="F28" si="9">G28+H28+I28</f>
        <v>16</v>
      </c>
      <c r="G28" s="623">
        <v>8</v>
      </c>
      <c r="H28" s="623"/>
      <c r="I28" s="623">
        <v>8</v>
      </c>
      <c r="J28" s="624">
        <f t="shared" ref="J28" si="10">E28-F28</f>
        <v>134</v>
      </c>
      <c r="K28" s="569"/>
      <c r="L28" s="571"/>
      <c r="M28" s="573"/>
      <c r="N28" s="575"/>
      <c r="O28" s="569"/>
      <c r="P28" s="571"/>
      <c r="Q28" s="573"/>
      <c r="R28" s="577"/>
      <c r="S28" s="608"/>
      <c r="T28" s="571"/>
      <c r="U28" s="573"/>
      <c r="V28" s="618"/>
      <c r="W28" s="608">
        <v>0.5</v>
      </c>
      <c r="X28" s="571"/>
      <c r="Y28" s="573">
        <v>0.5</v>
      </c>
      <c r="Z28" s="618">
        <v>5</v>
      </c>
      <c r="AA28" s="608"/>
      <c r="AB28" s="571"/>
      <c r="AC28" s="573"/>
      <c r="AD28" s="618"/>
      <c r="AE28" s="588">
        <v>4</v>
      </c>
      <c r="AF28" s="551"/>
      <c r="AG28" s="551"/>
    </row>
    <row r="29" spans="1:33" s="2" customFormat="1" ht="66.75" customHeight="1" thickBot="1" x14ac:dyDescent="0.35">
      <c r="A29" s="401" t="s">
        <v>193</v>
      </c>
      <c r="B29" s="86" t="s">
        <v>264</v>
      </c>
      <c r="C29" s="550"/>
      <c r="D29" s="589"/>
      <c r="E29" s="552"/>
      <c r="F29" s="609"/>
      <c r="G29" s="611"/>
      <c r="H29" s="611"/>
      <c r="I29" s="611"/>
      <c r="J29" s="574"/>
      <c r="K29" s="570"/>
      <c r="L29" s="572"/>
      <c r="M29" s="574"/>
      <c r="N29" s="576"/>
      <c r="O29" s="570"/>
      <c r="P29" s="572"/>
      <c r="Q29" s="574"/>
      <c r="R29" s="578"/>
      <c r="S29" s="609"/>
      <c r="T29" s="572"/>
      <c r="U29" s="574"/>
      <c r="V29" s="619"/>
      <c r="W29" s="609"/>
      <c r="X29" s="572"/>
      <c r="Y29" s="574"/>
      <c r="Z29" s="619"/>
      <c r="AA29" s="609"/>
      <c r="AB29" s="572"/>
      <c r="AC29" s="574"/>
      <c r="AD29" s="619"/>
      <c r="AE29" s="589"/>
      <c r="AF29" s="552"/>
      <c r="AG29" s="552"/>
    </row>
    <row r="30" spans="1:33" ht="8.25" customHeight="1" x14ac:dyDescent="0.2"/>
    <row r="31" spans="1:33" ht="21" customHeight="1" x14ac:dyDescent="0.2">
      <c r="A31" s="627"/>
      <c r="B31" s="627"/>
      <c r="C31" s="627"/>
      <c r="D31" s="627"/>
      <c r="E31" s="627"/>
      <c r="F31" s="627"/>
      <c r="G31" s="627"/>
      <c r="H31" s="627"/>
      <c r="I31" s="627"/>
      <c r="J31" s="627"/>
      <c r="K31" s="627"/>
      <c r="L31" s="627"/>
      <c r="M31" s="627"/>
      <c r="N31" s="627"/>
      <c r="O31" s="627"/>
      <c r="P31" s="627"/>
      <c r="Q31" s="627"/>
      <c r="R31" s="627"/>
      <c r="S31" s="627"/>
      <c r="T31" s="627"/>
      <c r="U31" s="627"/>
      <c r="V31" s="627"/>
      <c r="W31" s="627"/>
      <c r="X31" s="627"/>
      <c r="Y31" s="627"/>
      <c r="Z31" s="627"/>
      <c r="AA31" s="627"/>
      <c r="AB31" s="627"/>
      <c r="AC31" s="627"/>
      <c r="AD31" s="627"/>
      <c r="AE31" s="627"/>
      <c r="AF31" s="627"/>
      <c r="AG31" s="627"/>
    </row>
    <row r="32" spans="1:33" ht="15.75" customHeight="1" x14ac:dyDescent="0.2">
      <c r="A32" s="627"/>
      <c r="B32" s="627"/>
      <c r="C32" s="627"/>
      <c r="D32" s="627"/>
      <c r="E32" s="627"/>
      <c r="F32" s="627"/>
      <c r="G32" s="627"/>
      <c r="H32" s="627"/>
      <c r="I32" s="627"/>
      <c r="J32" s="627"/>
      <c r="K32" s="627"/>
      <c r="L32" s="627"/>
      <c r="M32" s="627"/>
      <c r="N32" s="627"/>
      <c r="O32" s="627"/>
      <c r="P32" s="627"/>
      <c r="Q32" s="627"/>
      <c r="R32" s="627"/>
      <c r="S32" s="627"/>
      <c r="T32" s="627"/>
      <c r="U32" s="627"/>
      <c r="V32" s="627"/>
      <c r="W32" s="627"/>
      <c r="X32" s="627"/>
      <c r="Y32" s="627"/>
      <c r="Z32" s="627"/>
      <c r="AA32" s="627"/>
      <c r="AB32" s="627"/>
      <c r="AC32" s="627"/>
      <c r="AD32" s="627"/>
      <c r="AE32" s="627"/>
      <c r="AF32" s="627"/>
      <c r="AG32" s="627"/>
    </row>
    <row r="33" spans="1:39" ht="15.75" customHeight="1" x14ac:dyDescent="0.3">
      <c r="A33" s="419"/>
      <c r="B33" s="419"/>
      <c r="C33" s="419"/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  <c r="AE33" s="419"/>
      <c r="AF33" s="419"/>
      <c r="AG33" s="419"/>
    </row>
    <row r="34" spans="1:39" s="3" customFormat="1" ht="15.75" customHeight="1" x14ac:dyDescent="0.3">
      <c r="A34" s="40" t="s">
        <v>245</v>
      </c>
      <c r="B34" s="40"/>
      <c r="C34" s="40"/>
      <c r="D34" s="40"/>
      <c r="F34" s="41"/>
      <c r="G34" s="41"/>
      <c r="H34" s="40"/>
      <c r="I34" s="41"/>
      <c r="J34" s="41"/>
      <c r="K34" s="41"/>
      <c r="L34" s="41"/>
      <c r="M34" s="12"/>
      <c r="N34" s="41"/>
      <c r="O34" s="42"/>
      <c r="P34" s="40"/>
      <c r="Q34" s="41"/>
      <c r="R34" s="41"/>
      <c r="S34" s="40"/>
      <c r="T34" s="40"/>
      <c r="U34" s="41"/>
      <c r="V34" s="40"/>
      <c r="W34" s="12"/>
      <c r="X34" s="12"/>
      <c r="Y34" s="40"/>
      <c r="Z34" s="12"/>
      <c r="AA34" s="12"/>
      <c r="AB34" s="12"/>
      <c r="AC34" s="12"/>
      <c r="AD34" s="12"/>
      <c r="AE34" s="12"/>
      <c r="AF34" s="12"/>
      <c r="AG34" s="12"/>
      <c r="AJ34" s="4"/>
      <c r="AK34" s="4"/>
      <c r="AL34" s="4"/>
      <c r="AM34" s="4"/>
    </row>
    <row r="35" spans="1:39" ht="18.75" x14ac:dyDescent="0.3">
      <c r="H35" s="40"/>
      <c r="P35" s="40"/>
    </row>
    <row r="36" spans="1:39" ht="18.75" customHeight="1" x14ac:dyDescent="0.3">
      <c r="A36" s="461" t="s">
        <v>230</v>
      </c>
      <c r="B36" s="461"/>
      <c r="C36" s="156"/>
      <c r="D36" s="156"/>
      <c r="E36" s="40" t="s">
        <v>232</v>
      </c>
      <c r="H36" s="40"/>
    </row>
    <row r="37" spans="1:39" ht="19.5" customHeight="1" x14ac:dyDescent="0.3">
      <c r="A37" s="461"/>
      <c r="B37" s="461"/>
      <c r="C37" s="156"/>
      <c r="F37" s="40"/>
      <c r="G37" s="40"/>
      <c r="H37" s="42"/>
      <c r="I37" s="40"/>
      <c r="J37" s="368"/>
      <c r="K37" s="368"/>
      <c r="L37" s="40"/>
      <c r="M37" s="368"/>
      <c r="N37" s="368"/>
      <c r="O37" s="368"/>
      <c r="P37" s="368"/>
      <c r="Q37" s="368"/>
      <c r="R37" s="369"/>
      <c r="S37" s="369"/>
      <c r="T37" s="370"/>
      <c r="U37" s="370"/>
      <c r="V37" s="370"/>
      <c r="W37" s="370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</row>
  </sheetData>
  <mergeCells count="172">
    <mergeCell ref="C2:AG4"/>
    <mergeCell ref="A5:A8"/>
    <mergeCell ref="B5:B8"/>
    <mergeCell ref="C5:C8"/>
    <mergeCell ref="D5:E7"/>
    <mergeCell ref="F5:J5"/>
    <mergeCell ref="K5:R5"/>
    <mergeCell ref="S5:Z5"/>
    <mergeCell ref="AA5:AD5"/>
    <mergeCell ref="AE5:AG6"/>
    <mergeCell ref="F6:F8"/>
    <mergeCell ref="G6:I6"/>
    <mergeCell ref="J6:J8"/>
    <mergeCell ref="K6:N6"/>
    <mergeCell ref="O6:R6"/>
    <mergeCell ref="S6:V6"/>
    <mergeCell ref="P7:P8"/>
    <mergeCell ref="Q7:Q8"/>
    <mergeCell ref="R7:R8"/>
    <mergeCell ref="S7:S8"/>
    <mergeCell ref="V7:V8"/>
    <mergeCell ref="W7:W8"/>
    <mergeCell ref="X7:X8"/>
    <mergeCell ref="Y7:Y8"/>
    <mergeCell ref="W6:Z6"/>
    <mergeCell ref="AA6:AD6"/>
    <mergeCell ref="G7:G8"/>
    <mergeCell ref="H7:H8"/>
    <mergeCell ref="I7:I8"/>
    <mergeCell ref="K7:K8"/>
    <mergeCell ref="L7:L8"/>
    <mergeCell ref="M7:M8"/>
    <mergeCell ref="N7:N8"/>
    <mergeCell ref="O7:O8"/>
    <mergeCell ref="W11:Y11"/>
    <mergeCell ref="AA11:AC11"/>
    <mergeCell ref="K14:M14"/>
    <mergeCell ref="O14:Q14"/>
    <mergeCell ref="S14:U14"/>
    <mergeCell ref="W14:Y14"/>
    <mergeCell ref="AA14:AC14"/>
    <mergeCell ref="AF7:AF8"/>
    <mergeCell ref="AG7:AG8"/>
    <mergeCell ref="B9:AG9"/>
    <mergeCell ref="A10:B10"/>
    <mergeCell ref="K10:M10"/>
    <mergeCell ref="O10:Q10"/>
    <mergeCell ref="S10:U10"/>
    <mergeCell ref="W10:Y10"/>
    <mergeCell ref="AA10:AC10"/>
    <mergeCell ref="Z7:Z8"/>
    <mergeCell ref="AA7:AA8"/>
    <mergeCell ref="AB7:AB8"/>
    <mergeCell ref="AC7:AC8"/>
    <mergeCell ref="AD7:AD8"/>
    <mergeCell ref="AE7:AE8"/>
    <mergeCell ref="T7:T8"/>
    <mergeCell ref="U7:U8"/>
    <mergeCell ref="D15:D17"/>
    <mergeCell ref="E15:E17"/>
    <mergeCell ref="F15:F17"/>
    <mergeCell ref="G15:G17"/>
    <mergeCell ref="H15:H17"/>
    <mergeCell ref="I15:I17"/>
    <mergeCell ref="K11:M11"/>
    <mergeCell ref="O11:Q11"/>
    <mergeCell ref="S11:U11"/>
    <mergeCell ref="AB15:AB17"/>
    <mergeCell ref="AC15:AC17"/>
    <mergeCell ref="AD15:AD17"/>
    <mergeCell ref="AE15:AE17"/>
    <mergeCell ref="AF15:AF17"/>
    <mergeCell ref="B18:AG18"/>
    <mergeCell ref="V15:V17"/>
    <mergeCell ref="W15:W17"/>
    <mergeCell ref="X15:X17"/>
    <mergeCell ref="Y15:Y17"/>
    <mergeCell ref="Z15:Z17"/>
    <mergeCell ref="AA15:AA17"/>
    <mergeCell ref="P15:P17"/>
    <mergeCell ref="Q15:Q17"/>
    <mergeCell ref="R15:R17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W20:Y20"/>
    <mergeCell ref="AA20:AC20"/>
    <mergeCell ref="K25:M25"/>
    <mergeCell ref="O25:Q25"/>
    <mergeCell ref="S25:U25"/>
    <mergeCell ref="W25:Y25"/>
    <mergeCell ref="AA25:AC25"/>
    <mergeCell ref="A19:B19"/>
    <mergeCell ref="K19:M19"/>
    <mergeCell ref="O19:Q19"/>
    <mergeCell ref="S19:U19"/>
    <mergeCell ref="W19:Y19"/>
    <mergeCell ref="AA19:AC19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Q28:Q29"/>
    <mergeCell ref="AG26:AG27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AA26:AA27"/>
    <mergeCell ref="AB26:AB27"/>
    <mergeCell ref="AC26:AC27"/>
    <mergeCell ref="AD26:AD27"/>
    <mergeCell ref="AE26:AE27"/>
    <mergeCell ref="AF26:AF27"/>
    <mergeCell ref="U26:U27"/>
    <mergeCell ref="V26:V27"/>
    <mergeCell ref="W26:W27"/>
    <mergeCell ref="X26:X27"/>
    <mergeCell ref="Y26:Y27"/>
    <mergeCell ref="Z26:Z27"/>
    <mergeCell ref="O26:O27"/>
    <mergeCell ref="A37:B37"/>
    <mergeCell ref="AD28:AD29"/>
    <mergeCell ref="AE28:AE29"/>
    <mergeCell ref="AF28:AF29"/>
    <mergeCell ref="AG28:AG29"/>
    <mergeCell ref="A31:AG32"/>
    <mergeCell ref="A36:B36"/>
    <mergeCell ref="X28:X29"/>
    <mergeCell ref="Y28:Y29"/>
    <mergeCell ref="Z28:Z29"/>
    <mergeCell ref="AA28:AA29"/>
    <mergeCell ref="AB28:AB29"/>
    <mergeCell ref="AC28:AC29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7"/>
  <sheetViews>
    <sheetView topLeftCell="A10" zoomScale="80" zoomScaleNormal="80" workbookViewId="0">
      <selection activeCell="B29" sqref="B29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13" style="6" customWidth="1"/>
    <col min="4" max="10" width="6.7109375" style="6" customWidth="1"/>
    <col min="11" max="12" width="4.7109375" style="6" customWidth="1"/>
    <col min="13" max="13" width="7.28515625" style="6" customWidth="1"/>
    <col min="14" max="14" width="4.7109375" style="6" customWidth="1"/>
    <col min="15" max="15" width="6.28515625" style="6" customWidth="1"/>
    <col min="16" max="16" width="4.7109375" style="6" customWidth="1"/>
    <col min="17" max="17" width="6.140625" style="6" customWidth="1"/>
    <col min="18" max="18" width="4.7109375" style="6" customWidth="1"/>
    <col min="19" max="19" width="6.140625" style="6" customWidth="1"/>
    <col min="20" max="20" width="4.7109375" style="6" customWidth="1"/>
    <col min="21" max="21" width="6.5703125" style="6" customWidth="1"/>
    <col min="22" max="22" width="4.7109375" style="6" customWidth="1"/>
    <col min="23" max="23" width="5.85546875" style="6" customWidth="1"/>
    <col min="24" max="24" width="4.7109375" style="6" customWidth="1"/>
    <col min="25" max="25" width="6.5703125" style="6" customWidth="1"/>
    <col min="26" max="30" width="4.7109375" style="6" customWidth="1"/>
    <col min="31" max="33" width="6.7109375" style="6" customWidth="1"/>
    <col min="34" max="16384" width="9.140625" style="6"/>
  </cols>
  <sheetData>
    <row r="1" spans="1:33" ht="22.5" x14ac:dyDescent="0.3">
      <c r="C1" s="15" t="s">
        <v>266</v>
      </c>
    </row>
    <row r="2" spans="1:33" ht="23.25" customHeight="1" x14ac:dyDescent="0.2">
      <c r="C2" s="628" t="s">
        <v>265</v>
      </c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8"/>
      <c r="Z2" s="628"/>
      <c r="AA2" s="628"/>
      <c r="AB2" s="628"/>
      <c r="AC2" s="628"/>
      <c r="AD2" s="628"/>
      <c r="AE2" s="628"/>
      <c r="AF2" s="628"/>
      <c r="AG2" s="628"/>
    </row>
    <row r="3" spans="1:33" ht="24.75" customHeight="1" x14ac:dyDescent="0.3">
      <c r="B3" s="16"/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  <c r="U3" s="628"/>
      <c r="V3" s="628"/>
      <c r="W3" s="628"/>
      <c r="X3" s="628"/>
      <c r="Y3" s="628"/>
      <c r="Z3" s="628"/>
      <c r="AA3" s="628"/>
      <c r="AB3" s="628"/>
      <c r="AC3" s="628"/>
      <c r="AD3" s="628"/>
      <c r="AE3" s="628"/>
      <c r="AF3" s="628"/>
      <c r="AG3" s="628"/>
    </row>
    <row r="4" spans="1:33" ht="24.75" customHeight="1" thickBot="1" x14ac:dyDescent="0.25">
      <c r="C4" s="629"/>
      <c r="D4" s="629"/>
      <c r="E4" s="629"/>
      <c r="F4" s="629"/>
      <c r="G4" s="629"/>
      <c r="H4" s="629"/>
      <c r="I4" s="629"/>
      <c r="J4" s="629"/>
      <c r="K4" s="629"/>
      <c r="L4" s="629"/>
      <c r="M4" s="629"/>
      <c r="N4" s="629"/>
      <c r="O4" s="629"/>
      <c r="P4" s="629"/>
      <c r="Q4" s="629"/>
      <c r="R4" s="629"/>
      <c r="S4" s="629"/>
      <c r="T4" s="629"/>
      <c r="U4" s="629"/>
      <c r="V4" s="629"/>
      <c r="W4" s="629"/>
      <c r="X4" s="629"/>
      <c r="Y4" s="629"/>
      <c r="Z4" s="629"/>
      <c r="AA4" s="629"/>
      <c r="AB4" s="629"/>
      <c r="AC4" s="629"/>
      <c r="AD4" s="629"/>
      <c r="AE4" s="629"/>
      <c r="AF4" s="629"/>
      <c r="AG4" s="629"/>
    </row>
    <row r="5" spans="1:33" s="14" customFormat="1" ht="55.5" customHeight="1" thickBot="1" x14ac:dyDescent="0.3">
      <c r="A5" s="521" t="s">
        <v>85</v>
      </c>
      <c r="B5" s="524" t="s">
        <v>118</v>
      </c>
      <c r="C5" s="507" t="s">
        <v>45</v>
      </c>
      <c r="D5" s="530" t="s">
        <v>104</v>
      </c>
      <c r="E5" s="531"/>
      <c r="F5" s="536" t="s">
        <v>76</v>
      </c>
      <c r="G5" s="537"/>
      <c r="H5" s="537"/>
      <c r="I5" s="537"/>
      <c r="J5" s="538"/>
      <c r="K5" s="509" t="s">
        <v>81</v>
      </c>
      <c r="L5" s="510"/>
      <c r="M5" s="510"/>
      <c r="N5" s="510"/>
      <c r="O5" s="510"/>
      <c r="P5" s="510"/>
      <c r="Q5" s="510"/>
      <c r="R5" s="511"/>
      <c r="S5" s="509" t="s">
        <v>82</v>
      </c>
      <c r="T5" s="510"/>
      <c r="U5" s="510"/>
      <c r="V5" s="510"/>
      <c r="W5" s="510"/>
      <c r="X5" s="510"/>
      <c r="Y5" s="510"/>
      <c r="Z5" s="511"/>
      <c r="AA5" s="520" t="s">
        <v>160</v>
      </c>
      <c r="AB5" s="518"/>
      <c r="AC5" s="518"/>
      <c r="AD5" s="519"/>
      <c r="AE5" s="509" t="s">
        <v>95</v>
      </c>
      <c r="AF5" s="510"/>
      <c r="AG5" s="543"/>
    </row>
    <row r="6" spans="1:33" s="14" customFormat="1" ht="52.5" customHeight="1" thickBot="1" x14ac:dyDescent="0.3">
      <c r="A6" s="522"/>
      <c r="B6" s="525"/>
      <c r="C6" s="526"/>
      <c r="D6" s="532"/>
      <c r="E6" s="533"/>
      <c r="F6" s="539" t="s">
        <v>84</v>
      </c>
      <c r="G6" s="541" t="s">
        <v>77</v>
      </c>
      <c r="H6" s="542"/>
      <c r="I6" s="542"/>
      <c r="J6" s="527" t="s">
        <v>79</v>
      </c>
      <c r="K6" s="518" t="s">
        <v>91</v>
      </c>
      <c r="L6" s="518"/>
      <c r="M6" s="518"/>
      <c r="N6" s="519"/>
      <c r="O6" s="518" t="s">
        <v>93</v>
      </c>
      <c r="P6" s="518"/>
      <c r="Q6" s="518"/>
      <c r="R6" s="519"/>
      <c r="S6" s="518" t="s">
        <v>92</v>
      </c>
      <c r="T6" s="518"/>
      <c r="U6" s="518"/>
      <c r="V6" s="519"/>
      <c r="W6" s="518" t="s">
        <v>94</v>
      </c>
      <c r="X6" s="518"/>
      <c r="Y6" s="518"/>
      <c r="Z6" s="519"/>
      <c r="AA6" s="518" t="s">
        <v>165</v>
      </c>
      <c r="AB6" s="518"/>
      <c r="AC6" s="518"/>
      <c r="AD6" s="519"/>
      <c r="AE6" s="544"/>
      <c r="AF6" s="545"/>
      <c r="AG6" s="546"/>
    </row>
    <row r="7" spans="1:33" s="14" customFormat="1" ht="32.25" customHeight="1" thickBot="1" x14ac:dyDescent="0.3">
      <c r="A7" s="522"/>
      <c r="B7" s="525"/>
      <c r="C7" s="526"/>
      <c r="D7" s="534"/>
      <c r="E7" s="535"/>
      <c r="F7" s="539"/>
      <c r="G7" s="516" t="s">
        <v>78</v>
      </c>
      <c r="H7" s="514" t="s">
        <v>83</v>
      </c>
      <c r="I7" s="516" t="s">
        <v>80</v>
      </c>
      <c r="J7" s="528"/>
      <c r="K7" s="516" t="s">
        <v>88</v>
      </c>
      <c r="L7" s="514" t="s">
        <v>89</v>
      </c>
      <c r="M7" s="516" t="s">
        <v>90</v>
      </c>
      <c r="N7" s="512" t="s">
        <v>140</v>
      </c>
      <c r="O7" s="516" t="s">
        <v>88</v>
      </c>
      <c r="P7" s="514" t="s">
        <v>89</v>
      </c>
      <c r="Q7" s="516" t="s">
        <v>90</v>
      </c>
      <c r="R7" s="512" t="s">
        <v>140</v>
      </c>
      <c r="S7" s="516" t="s">
        <v>88</v>
      </c>
      <c r="T7" s="514" t="s">
        <v>89</v>
      </c>
      <c r="U7" s="516" t="s">
        <v>90</v>
      </c>
      <c r="V7" s="512" t="s">
        <v>140</v>
      </c>
      <c r="W7" s="516" t="s">
        <v>88</v>
      </c>
      <c r="X7" s="514" t="s">
        <v>89</v>
      </c>
      <c r="Y7" s="516" t="s">
        <v>90</v>
      </c>
      <c r="Z7" s="512" t="s">
        <v>140</v>
      </c>
      <c r="AA7" s="516" t="s">
        <v>88</v>
      </c>
      <c r="AB7" s="514" t="s">
        <v>89</v>
      </c>
      <c r="AC7" s="516" t="s">
        <v>90</v>
      </c>
      <c r="AD7" s="512" t="s">
        <v>140</v>
      </c>
      <c r="AE7" s="507" t="s">
        <v>96</v>
      </c>
      <c r="AF7" s="507" t="s">
        <v>97</v>
      </c>
      <c r="AG7" s="507" t="s">
        <v>98</v>
      </c>
    </row>
    <row r="8" spans="1:33" s="14" customFormat="1" ht="136.5" customHeight="1" thickBot="1" x14ac:dyDescent="0.3">
      <c r="A8" s="523"/>
      <c r="B8" s="525"/>
      <c r="C8" s="526"/>
      <c r="D8" s="404" t="s">
        <v>139</v>
      </c>
      <c r="E8" s="404" t="s">
        <v>86</v>
      </c>
      <c r="F8" s="540"/>
      <c r="G8" s="517"/>
      <c r="H8" s="515"/>
      <c r="I8" s="517"/>
      <c r="J8" s="529"/>
      <c r="K8" s="517"/>
      <c r="L8" s="515"/>
      <c r="M8" s="517"/>
      <c r="N8" s="513"/>
      <c r="O8" s="517"/>
      <c r="P8" s="515"/>
      <c r="Q8" s="517"/>
      <c r="R8" s="513"/>
      <c r="S8" s="517"/>
      <c r="T8" s="515"/>
      <c r="U8" s="517"/>
      <c r="V8" s="513"/>
      <c r="W8" s="517"/>
      <c r="X8" s="515"/>
      <c r="Y8" s="517"/>
      <c r="Z8" s="513"/>
      <c r="AA8" s="517"/>
      <c r="AB8" s="515"/>
      <c r="AC8" s="517"/>
      <c r="AD8" s="513"/>
      <c r="AE8" s="508"/>
      <c r="AF8" s="508"/>
      <c r="AG8" s="508"/>
    </row>
    <row r="9" spans="1:33" s="7" customFormat="1" ht="23.25" customHeight="1" thickBot="1" x14ac:dyDescent="0.35">
      <c r="A9" s="11" t="s">
        <v>172</v>
      </c>
      <c r="B9" s="590" t="s">
        <v>120</v>
      </c>
      <c r="C9" s="591"/>
      <c r="D9" s="591"/>
      <c r="E9" s="591"/>
      <c r="F9" s="591"/>
      <c r="G9" s="591"/>
      <c r="H9" s="591"/>
      <c r="I9" s="591"/>
      <c r="J9" s="591"/>
      <c r="K9" s="591"/>
      <c r="L9" s="591"/>
      <c r="M9" s="591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  <c r="AC9" s="592"/>
      <c r="AD9" s="592"/>
      <c r="AE9" s="592"/>
      <c r="AF9" s="592"/>
      <c r="AG9" s="593"/>
    </row>
    <row r="10" spans="1:33" s="5" customFormat="1" ht="19.5" customHeight="1" thickBot="1" x14ac:dyDescent="0.35">
      <c r="A10" s="612" t="s">
        <v>103</v>
      </c>
      <c r="B10" s="613"/>
      <c r="C10" s="44"/>
      <c r="D10" s="300">
        <f>D11+D14</f>
        <v>15</v>
      </c>
      <c r="E10" s="301">
        <f>E11+E14</f>
        <v>450</v>
      </c>
      <c r="F10" s="302">
        <f>F11+F14</f>
        <v>20</v>
      </c>
      <c r="G10" s="303"/>
      <c r="H10" s="303"/>
      <c r="I10" s="303"/>
      <c r="J10" s="304">
        <f>J11+J14</f>
        <v>280</v>
      </c>
      <c r="K10" s="557">
        <f>K11+K14</f>
        <v>1.25</v>
      </c>
      <c r="L10" s="557"/>
      <c r="M10" s="557"/>
      <c r="N10" s="135">
        <f>N11+N14</f>
        <v>10</v>
      </c>
      <c r="O10" s="557">
        <f>O11+O14</f>
        <v>1</v>
      </c>
      <c r="P10" s="557"/>
      <c r="Q10" s="557"/>
      <c r="R10" s="147">
        <f>R11+R14</f>
        <v>5</v>
      </c>
      <c r="S10" s="557">
        <f>S11+S14</f>
        <v>0</v>
      </c>
      <c r="T10" s="557"/>
      <c r="U10" s="557"/>
      <c r="V10" s="68">
        <f>V11+V14</f>
        <v>0</v>
      </c>
      <c r="W10" s="557">
        <f>W11+W14</f>
        <v>0</v>
      </c>
      <c r="X10" s="557"/>
      <c r="Y10" s="557"/>
      <c r="Z10" s="68">
        <f>Z11+Z14</f>
        <v>0</v>
      </c>
      <c r="AA10" s="557">
        <f>AA11+AA14</f>
        <v>0</v>
      </c>
      <c r="AB10" s="557"/>
      <c r="AC10" s="557"/>
      <c r="AD10" s="68">
        <f>AD11+AD14</f>
        <v>0</v>
      </c>
      <c r="AE10" s="407"/>
      <c r="AF10" s="68"/>
      <c r="AG10" s="68"/>
    </row>
    <row r="11" spans="1:33" s="2" customFormat="1" ht="20.25" customHeight="1" thickBot="1" x14ac:dyDescent="0.35">
      <c r="A11" s="82"/>
      <c r="B11" s="416" t="s">
        <v>41</v>
      </c>
      <c r="C11" s="44"/>
      <c r="D11" s="68">
        <f>SUM(D12:D13)</f>
        <v>10</v>
      </c>
      <c r="E11" s="408">
        <f t="shared" ref="E11:J11" si="0">SUM(E12:E13)</f>
        <v>300</v>
      </c>
      <c r="F11" s="420">
        <f t="shared" si="0"/>
        <v>20</v>
      </c>
      <c r="G11" s="421"/>
      <c r="H11" s="421"/>
      <c r="I11" s="421"/>
      <c r="J11" s="309">
        <f t="shared" si="0"/>
        <v>280</v>
      </c>
      <c r="K11" s="463">
        <f>SUM(K12:M13)</f>
        <v>1.25</v>
      </c>
      <c r="L11" s="463"/>
      <c r="M11" s="463"/>
      <c r="N11" s="134">
        <f>SUM(N12:N13)</f>
        <v>10</v>
      </c>
      <c r="O11" s="463">
        <v>0</v>
      </c>
      <c r="P11" s="463"/>
      <c r="Q11" s="463"/>
      <c r="R11" s="310">
        <v>0</v>
      </c>
      <c r="S11" s="557">
        <v>0</v>
      </c>
      <c r="T11" s="557"/>
      <c r="U11" s="557"/>
      <c r="V11" s="68">
        <v>0</v>
      </c>
      <c r="W11" s="557">
        <v>0</v>
      </c>
      <c r="X11" s="557"/>
      <c r="Y11" s="557"/>
      <c r="Z11" s="68">
        <v>0</v>
      </c>
      <c r="AA11" s="557">
        <v>0</v>
      </c>
      <c r="AB11" s="557"/>
      <c r="AC11" s="557"/>
      <c r="AD11" s="68">
        <v>0</v>
      </c>
      <c r="AE11" s="403"/>
      <c r="AF11" s="68"/>
      <c r="AG11" s="68"/>
    </row>
    <row r="12" spans="1:33" s="2" customFormat="1" ht="39.950000000000003" customHeight="1" x14ac:dyDescent="0.3">
      <c r="A12" s="297" t="s">
        <v>181</v>
      </c>
      <c r="B12" s="80" t="s">
        <v>170</v>
      </c>
      <c r="C12" s="388" t="s">
        <v>171</v>
      </c>
      <c r="D12" s="311">
        <v>5</v>
      </c>
      <c r="E12" s="312">
        <f>D12*30</f>
        <v>150</v>
      </c>
      <c r="F12" s="313">
        <f>G12+H12+I12</f>
        <v>4</v>
      </c>
      <c r="G12" s="314"/>
      <c r="H12" s="314"/>
      <c r="I12" s="314">
        <v>4</v>
      </c>
      <c r="J12" s="315">
        <f>E12-F12</f>
        <v>146</v>
      </c>
      <c r="K12" s="316"/>
      <c r="L12" s="317"/>
      <c r="M12" s="398">
        <v>0.25</v>
      </c>
      <c r="N12" s="94">
        <v>5</v>
      </c>
      <c r="O12" s="319"/>
      <c r="P12" s="320"/>
      <c r="Q12" s="321"/>
      <c r="R12" s="322"/>
      <c r="S12" s="323"/>
      <c r="T12" s="324"/>
      <c r="U12" s="325"/>
      <c r="V12" s="326"/>
      <c r="W12" s="323"/>
      <c r="X12" s="324"/>
      <c r="Y12" s="325"/>
      <c r="Z12" s="326"/>
      <c r="AA12" s="323"/>
      <c r="AB12" s="324"/>
      <c r="AC12" s="325"/>
      <c r="AD12" s="326"/>
      <c r="AE12" s="327">
        <v>1</v>
      </c>
      <c r="AF12" s="311"/>
      <c r="AG12" s="311"/>
    </row>
    <row r="13" spans="1:33" s="2" customFormat="1" ht="39.950000000000003" customHeight="1" thickBot="1" x14ac:dyDescent="0.35">
      <c r="A13" s="297" t="s">
        <v>182</v>
      </c>
      <c r="B13" s="397" t="s">
        <v>194</v>
      </c>
      <c r="C13" s="389" t="s">
        <v>171</v>
      </c>
      <c r="D13" s="328">
        <v>5</v>
      </c>
      <c r="E13" s="329">
        <f>D13*30</f>
        <v>150</v>
      </c>
      <c r="F13" s="313">
        <f>G13+H13+I13</f>
        <v>16</v>
      </c>
      <c r="G13" s="330">
        <v>8</v>
      </c>
      <c r="H13" s="330"/>
      <c r="I13" s="330">
        <v>8</v>
      </c>
      <c r="J13" s="315">
        <f>E13-F13</f>
        <v>134</v>
      </c>
      <c r="K13" s="399">
        <v>0.5</v>
      </c>
      <c r="L13" s="317"/>
      <c r="M13" s="318">
        <v>0.5</v>
      </c>
      <c r="N13" s="94">
        <v>5</v>
      </c>
      <c r="O13" s="331"/>
      <c r="P13" s="332"/>
      <c r="Q13" s="333"/>
      <c r="R13" s="334"/>
      <c r="S13" s="335"/>
      <c r="T13" s="336"/>
      <c r="U13" s="337"/>
      <c r="V13" s="338"/>
      <c r="W13" s="335"/>
      <c r="X13" s="336"/>
      <c r="Y13" s="337"/>
      <c r="Z13" s="338"/>
      <c r="AA13" s="335"/>
      <c r="AB13" s="336"/>
      <c r="AC13" s="337"/>
      <c r="AD13" s="338"/>
      <c r="AE13" s="339">
        <v>1</v>
      </c>
      <c r="AF13" s="340"/>
      <c r="AG13" s="340"/>
    </row>
    <row r="14" spans="1:33" s="2" customFormat="1" ht="19.5" customHeight="1" thickBot="1" x14ac:dyDescent="0.35">
      <c r="A14" s="298"/>
      <c r="B14" s="415" t="s">
        <v>110</v>
      </c>
      <c r="C14" s="47"/>
      <c r="D14" s="143">
        <v>5</v>
      </c>
      <c r="E14" s="407">
        <f>SUM(E15:E17)</f>
        <v>150</v>
      </c>
      <c r="F14" s="341"/>
      <c r="G14" s="421"/>
      <c r="H14" s="421"/>
      <c r="I14" s="421"/>
      <c r="J14" s="309"/>
      <c r="K14" s="602">
        <f>SUM(K15:M17)</f>
        <v>0</v>
      </c>
      <c r="L14" s="603"/>
      <c r="M14" s="604"/>
      <c r="N14" s="134">
        <f>SUM(N15:N17)</f>
        <v>0</v>
      </c>
      <c r="O14" s="602">
        <f>SUM(O15:Q17)</f>
        <v>1</v>
      </c>
      <c r="P14" s="603"/>
      <c r="Q14" s="604"/>
      <c r="R14" s="310">
        <f>SUM(R15:R17)</f>
        <v>5</v>
      </c>
      <c r="S14" s="630">
        <f>SUM(S15:U17)</f>
        <v>0</v>
      </c>
      <c r="T14" s="631"/>
      <c r="U14" s="632"/>
      <c r="V14" s="143">
        <f>SUM(V15:V17)</f>
        <v>0</v>
      </c>
      <c r="W14" s="630">
        <f>SUM(W15:Y17)</f>
        <v>0</v>
      </c>
      <c r="X14" s="631"/>
      <c r="Y14" s="632"/>
      <c r="Z14" s="143">
        <f>SUM(Z15:Z17)</f>
        <v>0</v>
      </c>
      <c r="AA14" s="630">
        <f>SUM(AA15:AC17)</f>
        <v>0</v>
      </c>
      <c r="AB14" s="631"/>
      <c r="AC14" s="632"/>
      <c r="AD14" s="143">
        <f>SUM(AD15:AD17)</f>
        <v>0</v>
      </c>
      <c r="AE14" s="342"/>
      <c r="AF14" s="75"/>
      <c r="AG14" s="75"/>
    </row>
    <row r="15" spans="1:33" s="2" customFormat="1" ht="48" customHeight="1" x14ac:dyDescent="0.3">
      <c r="A15" s="299" t="s">
        <v>183</v>
      </c>
      <c r="B15" s="131" t="s">
        <v>214</v>
      </c>
      <c r="C15" s="393" t="s">
        <v>215</v>
      </c>
      <c r="D15" s="605">
        <v>5</v>
      </c>
      <c r="E15" s="606">
        <f t="shared" ref="E15" si="1">D15*30</f>
        <v>150</v>
      </c>
      <c r="F15" s="608">
        <f>SUM(G15:I17)</f>
        <v>16</v>
      </c>
      <c r="G15" s="610">
        <v>8</v>
      </c>
      <c r="H15" s="610"/>
      <c r="I15" s="610">
        <v>8</v>
      </c>
      <c r="J15" s="573">
        <f>E15-F15</f>
        <v>134</v>
      </c>
      <c r="K15" s="584"/>
      <c r="L15" s="571"/>
      <c r="M15" s="580"/>
      <c r="N15" s="582"/>
      <c r="O15" s="584">
        <v>0.5</v>
      </c>
      <c r="P15" s="571"/>
      <c r="Q15" s="580">
        <v>0.5</v>
      </c>
      <c r="R15" s="582">
        <v>5</v>
      </c>
      <c r="S15" s="586"/>
      <c r="T15" s="571"/>
      <c r="U15" s="580"/>
      <c r="V15" s="620"/>
      <c r="W15" s="586"/>
      <c r="X15" s="571"/>
      <c r="Y15" s="580"/>
      <c r="Z15" s="633"/>
      <c r="AA15" s="586"/>
      <c r="AB15" s="571"/>
      <c r="AC15" s="580"/>
      <c r="AD15" s="633"/>
      <c r="AE15" s="565">
        <v>2</v>
      </c>
      <c r="AF15" s="567"/>
      <c r="AG15" s="343"/>
    </row>
    <row r="16" spans="1:33" s="2" customFormat="1" ht="63.75" customHeight="1" x14ac:dyDescent="0.3">
      <c r="A16" s="299" t="s">
        <v>184</v>
      </c>
      <c r="B16" s="133" t="s">
        <v>216</v>
      </c>
      <c r="C16" s="60" t="s">
        <v>217</v>
      </c>
      <c r="D16" s="605"/>
      <c r="E16" s="606"/>
      <c r="F16" s="608"/>
      <c r="G16" s="610"/>
      <c r="H16" s="610"/>
      <c r="I16" s="610"/>
      <c r="J16" s="573"/>
      <c r="K16" s="584"/>
      <c r="L16" s="571"/>
      <c r="M16" s="580"/>
      <c r="N16" s="582"/>
      <c r="O16" s="584"/>
      <c r="P16" s="571"/>
      <c r="Q16" s="580"/>
      <c r="R16" s="582"/>
      <c r="S16" s="586"/>
      <c r="T16" s="571"/>
      <c r="U16" s="580"/>
      <c r="V16" s="620"/>
      <c r="W16" s="586"/>
      <c r="X16" s="571"/>
      <c r="Y16" s="580"/>
      <c r="Z16" s="633"/>
      <c r="AA16" s="586"/>
      <c r="AB16" s="571"/>
      <c r="AC16" s="580"/>
      <c r="AD16" s="633"/>
      <c r="AE16" s="605"/>
      <c r="AF16" s="579"/>
      <c r="AG16" s="344"/>
    </row>
    <row r="17" spans="1:33" s="2" customFormat="1" ht="52.5" customHeight="1" thickBot="1" x14ac:dyDescent="0.35">
      <c r="A17" s="299" t="s">
        <v>185</v>
      </c>
      <c r="B17" s="132" t="s">
        <v>218</v>
      </c>
      <c r="C17" s="425" t="s">
        <v>219</v>
      </c>
      <c r="D17" s="589"/>
      <c r="E17" s="607"/>
      <c r="F17" s="609"/>
      <c r="G17" s="611"/>
      <c r="H17" s="611"/>
      <c r="I17" s="611"/>
      <c r="J17" s="574"/>
      <c r="K17" s="585"/>
      <c r="L17" s="572"/>
      <c r="M17" s="581"/>
      <c r="N17" s="583"/>
      <c r="O17" s="585"/>
      <c r="P17" s="572"/>
      <c r="Q17" s="581"/>
      <c r="R17" s="583"/>
      <c r="S17" s="587"/>
      <c r="T17" s="572"/>
      <c r="U17" s="581"/>
      <c r="V17" s="621"/>
      <c r="W17" s="587"/>
      <c r="X17" s="572"/>
      <c r="Y17" s="581"/>
      <c r="Z17" s="634"/>
      <c r="AA17" s="587"/>
      <c r="AB17" s="572"/>
      <c r="AC17" s="581"/>
      <c r="AD17" s="634"/>
      <c r="AE17" s="589"/>
      <c r="AF17" s="552"/>
      <c r="AG17" s="345"/>
    </row>
    <row r="18" spans="1:33" s="7" customFormat="1" ht="23.25" customHeight="1" thickBot="1" x14ac:dyDescent="0.35">
      <c r="A18" s="56" t="s">
        <v>107</v>
      </c>
      <c r="B18" s="616" t="s">
        <v>46</v>
      </c>
      <c r="C18" s="616"/>
      <c r="D18" s="616"/>
      <c r="E18" s="616"/>
      <c r="F18" s="616"/>
      <c r="G18" s="616"/>
      <c r="H18" s="616"/>
      <c r="I18" s="616"/>
      <c r="J18" s="616"/>
      <c r="K18" s="616"/>
      <c r="L18" s="616"/>
      <c r="M18" s="616"/>
      <c r="N18" s="616"/>
      <c r="O18" s="616"/>
      <c r="P18" s="616"/>
      <c r="Q18" s="616"/>
      <c r="R18" s="616"/>
      <c r="S18" s="616"/>
      <c r="T18" s="616"/>
      <c r="U18" s="616"/>
      <c r="V18" s="616"/>
      <c r="W18" s="616"/>
      <c r="X18" s="616"/>
      <c r="Y18" s="616"/>
      <c r="Z18" s="616"/>
      <c r="AA18" s="616"/>
      <c r="AB18" s="616"/>
      <c r="AC18" s="616"/>
      <c r="AD18" s="616"/>
      <c r="AE18" s="616"/>
      <c r="AF18" s="616"/>
      <c r="AG18" s="617"/>
    </row>
    <row r="19" spans="1:33" s="5" customFormat="1" ht="19.5" customHeight="1" thickBot="1" x14ac:dyDescent="0.35">
      <c r="A19" s="614" t="s">
        <v>103</v>
      </c>
      <c r="B19" s="615"/>
      <c r="C19" s="55"/>
      <c r="D19" s="417">
        <f t="shared" ref="D19:K19" si="2">D20+D25</f>
        <v>30</v>
      </c>
      <c r="E19" s="347">
        <f t="shared" si="2"/>
        <v>900</v>
      </c>
      <c r="F19" s="348"/>
      <c r="G19" s="349"/>
      <c r="H19" s="349"/>
      <c r="I19" s="349"/>
      <c r="J19" s="350"/>
      <c r="K19" s="553">
        <f t="shared" si="2"/>
        <v>0</v>
      </c>
      <c r="L19" s="554"/>
      <c r="M19" s="555"/>
      <c r="N19" s="347">
        <f>N20+N25</f>
        <v>0</v>
      </c>
      <c r="O19" s="553">
        <f>O20+O25</f>
        <v>1</v>
      </c>
      <c r="P19" s="554"/>
      <c r="Q19" s="555"/>
      <c r="R19" s="351">
        <f>R20+R25</f>
        <v>5</v>
      </c>
      <c r="S19" s="553">
        <f>S20+S25</f>
        <v>2</v>
      </c>
      <c r="T19" s="554"/>
      <c r="U19" s="555"/>
      <c r="V19" s="347">
        <f>V20+V25</f>
        <v>10</v>
      </c>
      <c r="W19" s="553">
        <f>W20+W25</f>
        <v>3</v>
      </c>
      <c r="X19" s="554"/>
      <c r="Y19" s="555"/>
      <c r="Z19" s="347">
        <f>Z20+Z25</f>
        <v>15</v>
      </c>
      <c r="AA19" s="553">
        <f>AA20+AA25</f>
        <v>0</v>
      </c>
      <c r="AB19" s="554"/>
      <c r="AC19" s="555"/>
      <c r="AD19" s="347">
        <f>AD20+AD25</f>
        <v>0</v>
      </c>
      <c r="AE19" s="405"/>
      <c r="AF19" s="405"/>
      <c r="AG19" s="405"/>
    </row>
    <row r="20" spans="1:33" s="2" customFormat="1" ht="20.25" customHeight="1" thickBot="1" x14ac:dyDescent="0.35">
      <c r="A20" s="45"/>
      <c r="B20" s="415" t="s">
        <v>41</v>
      </c>
      <c r="C20" s="146"/>
      <c r="D20" s="406">
        <f t="shared" ref="D20:E20" si="3">SUM(D21:D24)</f>
        <v>20</v>
      </c>
      <c r="E20" s="68">
        <f t="shared" si="3"/>
        <v>600</v>
      </c>
      <c r="F20" s="341"/>
      <c r="G20" s="421"/>
      <c r="H20" s="421"/>
      <c r="I20" s="421"/>
      <c r="J20" s="309"/>
      <c r="K20" s="556">
        <f>SUM(K21:M24)</f>
        <v>0</v>
      </c>
      <c r="L20" s="557"/>
      <c r="M20" s="558"/>
      <c r="N20" s="68">
        <f>SUM(N21:N24)</f>
        <v>0</v>
      </c>
      <c r="O20" s="556">
        <f>SUM(O21:Q24)</f>
        <v>1</v>
      </c>
      <c r="P20" s="557"/>
      <c r="Q20" s="558"/>
      <c r="R20" s="147">
        <f>SUM(R21:R24)</f>
        <v>5</v>
      </c>
      <c r="S20" s="556">
        <f>SUM(S21:U24)</f>
        <v>2</v>
      </c>
      <c r="T20" s="557"/>
      <c r="U20" s="558"/>
      <c r="V20" s="68">
        <f>SUM(V21:V24)</f>
        <v>10</v>
      </c>
      <c r="W20" s="556">
        <f>SUM(W21:Y24)</f>
        <v>1</v>
      </c>
      <c r="X20" s="557"/>
      <c r="Y20" s="558"/>
      <c r="Z20" s="68">
        <f>SUM(Z21:Z24)</f>
        <v>5</v>
      </c>
      <c r="AA20" s="556">
        <f>SUM(AA21:AC24)</f>
        <v>0</v>
      </c>
      <c r="AB20" s="557"/>
      <c r="AC20" s="558"/>
      <c r="AD20" s="68">
        <f>SUM(AD21:AD24)</f>
        <v>0</v>
      </c>
      <c r="AE20" s="141"/>
      <c r="AF20" s="75"/>
      <c r="AG20" s="75"/>
    </row>
    <row r="21" spans="1:33" s="2" customFormat="1" ht="61.5" customHeight="1" x14ac:dyDescent="0.3">
      <c r="A21" s="84" t="s">
        <v>186</v>
      </c>
      <c r="B21" s="80" t="s">
        <v>268</v>
      </c>
      <c r="C21" s="81" t="s">
        <v>215</v>
      </c>
      <c r="D21" s="98">
        <v>5</v>
      </c>
      <c r="E21" s="413">
        <f>D21*30</f>
        <v>150</v>
      </c>
      <c r="F21" s="105">
        <f>G21+H21+I21</f>
        <v>16</v>
      </c>
      <c r="G21" s="418">
        <v>8</v>
      </c>
      <c r="H21" s="418"/>
      <c r="I21" s="418">
        <v>8</v>
      </c>
      <c r="J21" s="107">
        <f>E21-F21</f>
        <v>134</v>
      </c>
      <c r="K21" s="422"/>
      <c r="L21" s="409"/>
      <c r="M21" s="410"/>
      <c r="N21" s="94"/>
      <c r="O21" s="108"/>
      <c r="P21" s="409"/>
      <c r="Q21" s="107"/>
      <c r="R21" s="411"/>
      <c r="S21" s="105">
        <v>0.5</v>
      </c>
      <c r="T21" s="409"/>
      <c r="U21" s="107">
        <v>0.5</v>
      </c>
      <c r="V21" s="357">
        <v>5</v>
      </c>
      <c r="W21" s="105"/>
      <c r="X21" s="409"/>
      <c r="Y21" s="107"/>
      <c r="Z21" s="357"/>
      <c r="AA21" s="105"/>
      <c r="AB21" s="409"/>
      <c r="AC21" s="107"/>
      <c r="AD21" s="357"/>
      <c r="AE21" s="412">
        <v>3</v>
      </c>
      <c r="AF21" s="413"/>
      <c r="AG21" s="413"/>
    </row>
    <row r="22" spans="1:33" s="2" customFormat="1" ht="60" customHeight="1" x14ac:dyDescent="0.3">
      <c r="A22" s="84" t="s">
        <v>187</v>
      </c>
      <c r="B22" s="80" t="s">
        <v>269</v>
      </c>
      <c r="C22" s="60" t="s">
        <v>215</v>
      </c>
      <c r="D22" s="358">
        <v>5</v>
      </c>
      <c r="E22" s="63">
        <f t="shared" ref="E22:E24" si="4">D22*30</f>
        <v>150</v>
      </c>
      <c r="F22" s="110">
        <f t="shared" ref="F22:F24" si="5">G22+H22+I22</f>
        <v>16</v>
      </c>
      <c r="G22" s="111">
        <v>8</v>
      </c>
      <c r="H22" s="111"/>
      <c r="I22" s="111">
        <v>8</v>
      </c>
      <c r="J22" s="112">
        <f t="shared" ref="J22:J24" si="6">E22-F22</f>
        <v>134</v>
      </c>
      <c r="K22" s="120"/>
      <c r="L22" s="359"/>
      <c r="M22" s="360"/>
      <c r="N22" s="103"/>
      <c r="O22" s="361"/>
      <c r="P22" s="359"/>
      <c r="Q22" s="112"/>
      <c r="R22" s="122"/>
      <c r="S22" s="110">
        <v>0.5</v>
      </c>
      <c r="T22" s="359"/>
      <c r="U22" s="112">
        <v>0.5</v>
      </c>
      <c r="V22" s="117">
        <v>5</v>
      </c>
      <c r="W22" s="110"/>
      <c r="X22" s="359"/>
      <c r="Y22" s="112"/>
      <c r="Z22" s="117"/>
      <c r="AA22" s="110"/>
      <c r="AB22" s="359"/>
      <c r="AC22" s="112"/>
      <c r="AD22" s="117"/>
      <c r="AE22" s="412">
        <v>3</v>
      </c>
      <c r="AF22" s="63"/>
      <c r="AG22" s="63"/>
    </row>
    <row r="23" spans="1:33" s="2" customFormat="1" ht="85.5" customHeight="1" x14ac:dyDescent="0.3">
      <c r="A23" s="84" t="s">
        <v>188</v>
      </c>
      <c r="B23" s="54" t="s">
        <v>270</v>
      </c>
      <c r="C23" s="60" t="s">
        <v>215</v>
      </c>
      <c r="D23" s="362">
        <v>5</v>
      </c>
      <c r="E23" s="63">
        <f t="shared" si="4"/>
        <v>150</v>
      </c>
      <c r="F23" s="110">
        <f t="shared" si="5"/>
        <v>16</v>
      </c>
      <c r="G23" s="111">
        <v>8</v>
      </c>
      <c r="H23" s="111"/>
      <c r="I23" s="111">
        <v>8</v>
      </c>
      <c r="J23" s="112">
        <f t="shared" si="6"/>
        <v>134</v>
      </c>
      <c r="K23" s="120"/>
      <c r="L23" s="359"/>
      <c r="M23" s="360"/>
      <c r="N23" s="103"/>
      <c r="O23" s="361">
        <v>0.5</v>
      </c>
      <c r="P23" s="359"/>
      <c r="Q23" s="112">
        <v>0.5</v>
      </c>
      <c r="R23" s="122">
        <v>5</v>
      </c>
      <c r="S23" s="110"/>
      <c r="T23" s="359"/>
      <c r="U23" s="112"/>
      <c r="V23" s="117"/>
      <c r="W23" s="110"/>
      <c r="X23" s="359"/>
      <c r="Y23" s="112"/>
      <c r="Z23" s="117"/>
      <c r="AA23" s="110"/>
      <c r="AB23" s="359"/>
      <c r="AC23" s="112"/>
      <c r="AD23" s="117"/>
      <c r="AE23" s="412">
        <v>2</v>
      </c>
      <c r="AF23" s="63"/>
      <c r="AG23" s="63"/>
    </row>
    <row r="24" spans="1:33" s="2" customFormat="1" ht="59.25" customHeight="1" thickBot="1" x14ac:dyDescent="0.35">
      <c r="A24" s="84" t="s">
        <v>189</v>
      </c>
      <c r="B24" s="54" t="s">
        <v>271</v>
      </c>
      <c r="C24" s="60" t="s">
        <v>215</v>
      </c>
      <c r="D24" s="362">
        <v>5</v>
      </c>
      <c r="E24" s="63">
        <f t="shared" si="4"/>
        <v>150</v>
      </c>
      <c r="F24" s="110">
        <f t="shared" si="5"/>
        <v>16</v>
      </c>
      <c r="G24" s="111">
        <v>8</v>
      </c>
      <c r="H24" s="111"/>
      <c r="I24" s="111">
        <v>8</v>
      </c>
      <c r="J24" s="112">
        <f t="shared" si="6"/>
        <v>134</v>
      </c>
      <c r="K24" s="120"/>
      <c r="L24" s="359"/>
      <c r="M24" s="360"/>
      <c r="N24" s="103"/>
      <c r="O24" s="361"/>
      <c r="P24" s="359"/>
      <c r="Q24" s="112"/>
      <c r="R24" s="122"/>
      <c r="S24" s="110"/>
      <c r="T24" s="359"/>
      <c r="U24" s="112"/>
      <c r="V24" s="117"/>
      <c r="W24" s="110">
        <v>0.5</v>
      </c>
      <c r="X24" s="359"/>
      <c r="Y24" s="112">
        <v>0.5</v>
      </c>
      <c r="Z24" s="117">
        <v>5</v>
      </c>
      <c r="AA24" s="110"/>
      <c r="AB24" s="359"/>
      <c r="AC24" s="112"/>
      <c r="AD24" s="117"/>
      <c r="AE24" s="412">
        <v>4</v>
      </c>
      <c r="AF24" s="63"/>
      <c r="AG24" s="63"/>
    </row>
    <row r="25" spans="1:33" s="43" customFormat="1" ht="19.5" customHeight="1" thickBot="1" x14ac:dyDescent="0.35">
      <c r="A25" s="400"/>
      <c r="B25" s="87" t="s">
        <v>110</v>
      </c>
      <c r="C25" s="88"/>
      <c r="D25" s="414">
        <f t="shared" ref="D25:E25" si="7">SUM(D26:D29)</f>
        <v>10</v>
      </c>
      <c r="E25" s="284">
        <f t="shared" si="7"/>
        <v>300</v>
      </c>
      <c r="F25" s="363"/>
      <c r="G25" s="364"/>
      <c r="H25" s="364"/>
      <c r="I25" s="364"/>
      <c r="J25" s="365"/>
      <c r="K25" s="594">
        <f>SUM(K26:M29)</f>
        <v>0</v>
      </c>
      <c r="L25" s="595"/>
      <c r="M25" s="596"/>
      <c r="N25" s="366">
        <f>SUM(N26:N29)</f>
        <v>0</v>
      </c>
      <c r="O25" s="594">
        <f>SUM(O26:Q29)</f>
        <v>0</v>
      </c>
      <c r="P25" s="595"/>
      <c r="Q25" s="596"/>
      <c r="R25" s="367">
        <f>SUM(R26:R29)</f>
        <v>0</v>
      </c>
      <c r="S25" s="597">
        <f>SUM(S26:U29)</f>
        <v>0</v>
      </c>
      <c r="T25" s="598"/>
      <c r="U25" s="599"/>
      <c r="V25" s="286">
        <f>SUM(V26:V29)</f>
        <v>0</v>
      </c>
      <c r="W25" s="597">
        <f>SUM(W26:Y29)</f>
        <v>2</v>
      </c>
      <c r="X25" s="598"/>
      <c r="Y25" s="599"/>
      <c r="Z25" s="286">
        <f>SUM(Z26:Z29)</f>
        <v>10</v>
      </c>
      <c r="AA25" s="597">
        <f>SUM(AA26:AC29)</f>
        <v>0</v>
      </c>
      <c r="AB25" s="598"/>
      <c r="AC25" s="599"/>
      <c r="AD25" s="286">
        <f>SUM(AD26:AD29)</f>
        <v>0</v>
      </c>
      <c r="AE25" s="286"/>
      <c r="AF25" s="284"/>
      <c r="AG25" s="284"/>
    </row>
    <row r="26" spans="1:33" s="2" customFormat="1" ht="59.25" customHeight="1" x14ac:dyDescent="0.3">
      <c r="A26" s="392" t="s">
        <v>190</v>
      </c>
      <c r="B26" s="85" t="s">
        <v>272</v>
      </c>
      <c r="C26" s="547" t="s">
        <v>215</v>
      </c>
      <c r="D26" s="565">
        <v>5</v>
      </c>
      <c r="E26" s="567">
        <f>D26*30</f>
        <v>150</v>
      </c>
      <c r="F26" s="600">
        <f>G26+H26+I26</f>
        <v>16</v>
      </c>
      <c r="G26" s="625">
        <v>8</v>
      </c>
      <c r="H26" s="625"/>
      <c r="I26" s="625">
        <v>8</v>
      </c>
      <c r="J26" s="561">
        <f>E26-F26</f>
        <v>134</v>
      </c>
      <c r="K26" s="637"/>
      <c r="L26" s="559"/>
      <c r="M26" s="561"/>
      <c r="N26" s="639"/>
      <c r="O26" s="637"/>
      <c r="P26" s="559"/>
      <c r="Q26" s="561"/>
      <c r="R26" s="635"/>
      <c r="S26" s="600"/>
      <c r="T26" s="559"/>
      <c r="U26" s="561"/>
      <c r="V26" s="563"/>
      <c r="W26" s="600">
        <v>0.5</v>
      </c>
      <c r="X26" s="559"/>
      <c r="Y26" s="561">
        <v>0.5</v>
      </c>
      <c r="Z26" s="563">
        <v>5</v>
      </c>
      <c r="AA26" s="600"/>
      <c r="AB26" s="559"/>
      <c r="AC26" s="561"/>
      <c r="AD26" s="563"/>
      <c r="AE26" s="565">
        <v>4</v>
      </c>
      <c r="AF26" s="567"/>
      <c r="AG26" s="567"/>
    </row>
    <row r="27" spans="1:33" s="2" customFormat="1" ht="66" customHeight="1" x14ac:dyDescent="0.3">
      <c r="A27" s="84" t="s">
        <v>191</v>
      </c>
      <c r="B27" s="83" t="s">
        <v>273</v>
      </c>
      <c r="C27" s="548"/>
      <c r="D27" s="566"/>
      <c r="E27" s="568"/>
      <c r="F27" s="601"/>
      <c r="G27" s="626"/>
      <c r="H27" s="626"/>
      <c r="I27" s="626"/>
      <c r="J27" s="562"/>
      <c r="K27" s="638"/>
      <c r="L27" s="560"/>
      <c r="M27" s="562"/>
      <c r="N27" s="640"/>
      <c r="O27" s="638"/>
      <c r="P27" s="560"/>
      <c r="Q27" s="562"/>
      <c r="R27" s="636"/>
      <c r="S27" s="601"/>
      <c r="T27" s="560"/>
      <c r="U27" s="562"/>
      <c r="V27" s="564"/>
      <c r="W27" s="601"/>
      <c r="X27" s="560"/>
      <c r="Y27" s="562"/>
      <c r="Z27" s="564"/>
      <c r="AA27" s="601"/>
      <c r="AB27" s="560"/>
      <c r="AC27" s="562"/>
      <c r="AD27" s="564"/>
      <c r="AE27" s="566"/>
      <c r="AF27" s="568"/>
      <c r="AG27" s="568"/>
    </row>
    <row r="28" spans="1:33" s="2" customFormat="1" ht="69" customHeight="1" x14ac:dyDescent="0.3">
      <c r="A28" s="84" t="s">
        <v>192</v>
      </c>
      <c r="B28" s="83" t="s">
        <v>274</v>
      </c>
      <c r="C28" s="549" t="s">
        <v>215</v>
      </c>
      <c r="D28" s="588">
        <v>5</v>
      </c>
      <c r="E28" s="551">
        <f t="shared" ref="E28" si="8">D28*30</f>
        <v>150</v>
      </c>
      <c r="F28" s="622">
        <f t="shared" ref="F28" si="9">G28+H28+I28</f>
        <v>16</v>
      </c>
      <c r="G28" s="623">
        <v>8</v>
      </c>
      <c r="H28" s="623"/>
      <c r="I28" s="623">
        <v>8</v>
      </c>
      <c r="J28" s="624">
        <f t="shared" ref="J28" si="10">E28-F28</f>
        <v>134</v>
      </c>
      <c r="K28" s="569"/>
      <c r="L28" s="571"/>
      <c r="M28" s="573"/>
      <c r="N28" s="575"/>
      <c r="O28" s="569"/>
      <c r="P28" s="571"/>
      <c r="Q28" s="573"/>
      <c r="R28" s="577"/>
      <c r="S28" s="608"/>
      <c r="T28" s="571"/>
      <c r="U28" s="573"/>
      <c r="V28" s="618"/>
      <c r="W28" s="608">
        <v>0.5</v>
      </c>
      <c r="X28" s="571"/>
      <c r="Y28" s="573">
        <v>0.5</v>
      </c>
      <c r="Z28" s="618">
        <v>5</v>
      </c>
      <c r="AA28" s="608"/>
      <c r="AB28" s="571"/>
      <c r="AC28" s="573"/>
      <c r="AD28" s="618"/>
      <c r="AE28" s="588">
        <v>4</v>
      </c>
      <c r="AF28" s="551"/>
      <c r="AG28" s="551"/>
    </row>
    <row r="29" spans="1:33" s="2" customFormat="1" ht="81" customHeight="1" thickBot="1" x14ac:dyDescent="0.35">
      <c r="A29" s="401" t="s">
        <v>193</v>
      </c>
      <c r="B29" s="86" t="s">
        <v>275</v>
      </c>
      <c r="C29" s="550"/>
      <c r="D29" s="589"/>
      <c r="E29" s="552"/>
      <c r="F29" s="609"/>
      <c r="G29" s="611"/>
      <c r="H29" s="611"/>
      <c r="I29" s="611"/>
      <c r="J29" s="574"/>
      <c r="K29" s="570"/>
      <c r="L29" s="572"/>
      <c r="M29" s="574"/>
      <c r="N29" s="576"/>
      <c r="O29" s="570"/>
      <c r="P29" s="572"/>
      <c r="Q29" s="574"/>
      <c r="R29" s="578"/>
      <c r="S29" s="609"/>
      <c r="T29" s="572"/>
      <c r="U29" s="574"/>
      <c r="V29" s="619"/>
      <c r="W29" s="609"/>
      <c r="X29" s="572"/>
      <c r="Y29" s="574"/>
      <c r="Z29" s="619"/>
      <c r="AA29" s="609"/>
      <c r="AB29" s="572"/>
      <c r="AC29" s="574"/>
      <c r="AD29" s="619"/>
      <c r="AE29" s="589"/>
      <c r="AF29" s="552"/>
      <c r="AG29" s="552"/>
    </row>
    <row r="30" spans="1:33" ht="8.25" customHeight="1" x14ac:dyDescent="0.2"/>
    <row r="31" spans="1:33" ht="21" customHeight="1" x14ac:dyDescent="0.2">
      <c r="A31" s="627"/>
      <c r="B31" s="627"/>
      <c r="C31" s="627"/>
      <c r="D31" s="627"/>
      <c r="E31" s="627"/>
      <c r="F31" s="627"/>
      <c r="G31" s="627"/>
      <c r="H31" s="627"/>
      <c r="I31" s="627"/>
      <c r="J31" s="627"/>
      <c r="K31" s="627"/>
      <c r="L31" s="627"/>
      <c r="M31" s="627"/>
      <c r="N31" s="627"/>
      <c r="O31" s="627"/>
      <c r="P31" s="627"/>
      <c r="Q31" s="627"/>
      <c r="R31" s="627"/>
      <c r="S31" s="627"/>
      <c r="T31" s="627"/>
      <c r="U31" s="627"/>
      <c r="V31" s="627"/>
      <c r="W31" s="627"/>
      <c r="X31" s="627"/>
      <c r="Y31" s="627"/>
      <c r="Z31" s="627"/>
      <c r="AA31" s="627"/>
      <c r="AB31" s="627"/>
      <c r="AC31" s="627"/>
      <c r="AD31" s="627"/>
      <c r="AE31" s="627"/>
      <c r="AF31" s="627"/>
      <c r="AG31" s="627"/>
    </row>
    <row r="32" spans="1:33" ht="15.75" customHeight="1" x14ac:dyDescent="0.2">
      <c r="A32" s="627"/>
      <c r="B32" s="627"/>
      <c r="C32" s="627"/>
      <c r="D32" s="627"/>
      <c r="E32" s="627"/>
      <c r="F32" s="627"/>
      <c r="G32" s="627"/>
      <c r="H32" s="627"/>
      <c r="I32" s="627"/>
      <c r="J32" s="627"/>
      <c r="K32" s="627"/>
      <c r="L32" s="627"/>
      <c r="M32" s="627"/>
      <c r="N32" s="627"/>
      <c r="O32" s="627"/>
      <c r="P32" s="627"/>
      <c r="Q32" s="627"/>
      <c r="R32" s="627"/>
      <c r="S32" s="627"/>
      <c r="T32" s="627"/>
      <c r="U32" s="627"/>
      <c r="V32" s="627"/>
      <c r="W32" s="627"/>
      <c r="X32" s="627"/>
      <c r="Y32" s="627"/>
      <c r="Z32" s="627"/>
      <c r="AA32" s="627"/>
      <c r="AB32" s="627"/>
      <c r="AC32" s="627"/>
      <c r="AD32" s="627"/>
      <c r="AE32" s="627"/>
      <c r="AF32" s="627"/>
      <c r="AG32" s="627"/>
    </row>
    <row r="33" spans="1:39" ht="15.75" customHeight="1" x14ac:dyDescent="0.3">
      <c r="A33" s="419"/>
      <c r="B33" s="419"/>
      <c r="C33" s="419"/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  <c r="AE33" s="419"/>
      <c r="AF33" s="419"/>
      <c r="AG33" s="419"/>
    </row>
    <row r="34" spans="1:39" s="3" customFormat="1" ht="15.75" customHeight="1" x14ac:dyDescent="0.3">
      <c r="A34" s="40" t="s">
        <v>267</v>
      </c>
      <c r="B34" s="40"/>
      <c r="C34" s="40"/>
      <c r="D34" s="40"/>
      <c r="G34" s="41"/>
      <c r="I34" s="41"/>
      <c r="J34" s="41"/>
      <c r="K34" s="41"/>
      <c r="L34" s="41"/>
      <c r="M34" s="12"/>
      <c r="N34" s="41"/>
      <c r="O34" s="42"/>
      <c r="P34" s="40"/>
      <c r="Q34" s="41"/>
      <c r="R34" s="41"/>
      <c r="S34" s="40"/>
      <c r="T34" s="40"/>
      <c r="U34" s="41"/>
      <c r="V34" s="40"/>
      <c r="W34" s="12"/>
      <c r="X34" s="12"/>
      <c r="Y34" s="40"/>
      <c r="Z34" s="12"/>
      <c r="AA34" s="12"/>
      <c r="AB34" s="12"/>
      <c r="AC34" s="12"/>
      <c r="AE34" s="12"/>
      <c r="AF34" s="12"/>
      <c r="AG34" s="12"/>
      <c r="AJ34" s="4"/>
      <c r="AK34" s="4"/>
      <c r="AL34" s="4"/>
      <c r="AM34" s="4"/>
    </row>
    <row r="35" spans="1:39" ht="18.75" x14ac:dyDescent="0.3">
      <c r="H35" s="40" t="s">
        <v>232</v>
      </c>
      <c r="P35" s="40"/>
    </row>
    <row r="36" spans="1:39" ht="18.75" customHeight="1" x14ac:dyDescent="0.3">
      <c r="A36" s="461" t="s">
        <v>230</v>
      </c>
      <c r="B36" s="461"/>
      <c r="C36" s="156"/>
      <c r="D36" s="156"/>
      <c r="E36" s="156"/>
      <c r="H36" s="40"/>
    </row>
    <row r="37" spans="1:39" ht="19.5" customHeight="1" x14ac:dyDescent="0.3">
      <c r="A37" s="461"/>
      <c r="B37" s="461"/>
      <c r="C37" s="156"/>
      <c r="F37" s="40"/>
      <c r="G37" s="40"/>
      <c r="H37" s="42"/>
      <c r="I37" s="40"/>
      <c r="J37" s="368"/>
      <c r="K37" s="368"/>
      <c r="L37" s="40"/>
      <c r="M37" s="368"/>
      <c r="N37" s="368"/>
      <c r="O37" s="368"/>
      <c r="P37" s="368"/>
      <c r="Q37" s="368"/>
      <c r="R37" s="369"/>
      <c r="S37" s="369"/>
      <c r="T37" s="370"/>
      <c r="U37" s="370"/>
      <c r="V37" s="370"/>
      <c r="W37" s="370"/>
      <c r="X37" s="369"/>
      <c r="Y37" s="369"/>
      <c r="Z37" s="369"/>
      <c r="AA37" s="370"/>
      <c r="AB37" s="369"/>
      <c r="AC37" s="369"/>
      <c r="AD37" s="369"/>
      <c r="AE37" s="369"/>
      <c r="AF37" s="369"/>
      <c r="AG37" s="369"/>
      <c r="AH37" s="369"/>
      <c r="AI37" s="369"/>
    </row>
  </sheetData>
  <mergeCells count="172">
    <mergeCell ref="C2:AG4"/>
    <mergeCell ref="A5:A8"/>
    <mergeCell ref="B5:B8"/>
    <mergeCell ref="C5:C8"/>
    <mergeCell ref="D5:E7"/>
    <mergeCell ref="F5:J5"/>
    <mergeCell ref="K5:R5"/>
    <mergeCell ref="S5:Z5"/>
    <mergeCell ref="AA5:AD5"/>
    <mergeCell ref="AE5:AG6"/>
    <mergeCell ref="F6:F8"/>
    <mergeCell ref="G6:I6"/>
    <mergeCell ref="J6:J8"/>
    <mergeCell ref="K6:N6"/>
    <mergeCell ref="O6:R6"/>
    <mergeCell ref="S6:V6"/>
    <mergeCell ref="P7:P8"/>
    <mergeCell ref="Q7:Q8"/>
    <mergeCell ref="R7:R8"/>
    <mergeCell ref="S7:S8"/>
    <mergeCell ref="V7:V8"/>
    <mergeCell ref="W7:W8"/>
    <mergeCell ref="X7:X8"/>
    <mergeCell ref="Y7:Y8"/>
    <mergeCell ref="W6:Z6"/>
    <mergeCell ref="AA6:AD6"/>
    <mergeCell ref="G7:G8"/>
    <mergeCell ref="H7:H8"/>
    <mergeCell ref="I7:I8"/>
    <mergeCell ref="K7:K8"/>
    <mergeCell ref="L7:L8"/>
    <mergeCell ref="M7:M8"/>
    <mergeCell ref="N7:N8"/>
    <mergeCell ref="O7:O8"/>
    <mergeCell ref="W11:Y11"/>
    <mergeCell ref="AA11:AC11"/>
    <mergeCell ref="K14:M14"/>
    <mergeCell ref="O14:Q14"/>
    <mergeCell ref="S14:U14"/>
    <mergeCell ref="W14:Y14"/>
    <mergeCell ref="AA14:AC14"/>
    <mergeCell ref="AF7:AF8"/>
    <mergeCell ref="AG7:AG8"/>
    <mergeCell ref="B9:AG9"/>
    <mergeCell ref="A10:B10"/>
    <mergeCell ref="K10:M10"/>
    <mergeCell ref="O10:Q10"/>
    <mergeCell ref="S10:U10"/>
    <mergeCell ref="W10:Y10"/>
    <mergeCell ref="AA10:AC10"/>
    <mergeCell ref="Z7:Z8"/>
    <mergeCell ref="AA7:AA8"/>
    <mergeCell ref="AB7:AB8"/>
    <mergeCell ref="AC7:AC8"/>
    <mergeCell ref="AD7:AD8"/>
    <mergeCell ref="AE7:AE8"/>
    <mergeCell ref="T7:T8"/>
    <mergeCell ref="U7:U8"/>
    <mergeCell ref="D15:D17"/>
    <mergeCell ref="E15:E17"/>
    <mergeCell ref="F15:F17"/>
    <mergeCell ref="G15:G17"/>
    <mergeCell ref="H15:H17"/>
    <mergeCell ref="I15:I17"/>
    <mergeCell ref="K11:M11"/>
    <mergeCell ref="O11:Q11"/>
    <mergeCell ref="S11:U11"/>
    <mergeCell ref="AB15:AB17"/>
    <mergeCell ref="AC15:AC17"/>
    <mergeCell ref="AD15:AD17"/>
    <mergeCell ref="AE15:AE17"/>
    <mergeCell ref="AF15:AF17"/>
    <mergeCell ref="B18:AG18"/>
    <mergeCell ref="V15:V17"/>
    <mergeCell ref="W15:W17"/>
    <mergeCell ref="X15:X17"/>
    <mergeCell ref="Y15:Y17"/>
    <mergeCell ref="Z15:Z17"/>
    <mergeCell ref="AA15:AA17"/>
    <mergeCell ref="P15:P17"/>
    <mergeCell ref="Q15:Q17"/>
    <mergeCell ref="R15:R17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W20:Y20"/>
    <mergeCell ref="AA20:AC20"/>
    <mergeCell ref="K25:M25"/>
    <mergeCell ref="O25:Q25"/>
    <mergeCell ref="S25:U25"/>
    <mergeCell ref="W25:Y25"/>
    <mergeCell ref="AA25:AC25"/>
    <mergeCell ref="A19:B19"/>
    <mergeCell ref="K19:M19"/>
    <mergeCell ref="O19:Q19"/>
    <mergeCell ref="S19:U19"/>
    <mergeCell ref="W19:Y19"/>
    <mergeCell ref="AA19:AC19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Q28:Q29"/>
    <mergeCell ref="AG26:AG27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AA26:AA27"/>
    <mergeCell ref="AB26:AB27"/>
    <mergeCell ref="AC26:AC27"/>
    <mergeCell ref="AD26:AD27"/>
    <mergeCell ref="AE26:AE27"/>
    <mergeCell ref="AF26:AF27"/>
    <mergeCell ref="U26:U27"/>
    <mergeCell ref="V26:V27"/>
    <mergeCell ref="W26:W27"/>
    <mergeCell ref="X26:X27"/>
    <mergeCell ref="Y26:Y27"/>
    <mergeCell ref="Z26:Z27"/>
    <mergeCell ref="O26:O27"/>
    <mergeCell ref="A37:B37"/>
    <mergeCell ref="AD28:AD29"/>
    <mergeCell ref="AE28:AE29"/>
    <mergeCell ref="AF28:AF29"/>
    <mergeCell ref="AG28:AG29"/>
    <mergeCell ref="A31:AG32"/>
    <mergeCell ref="A36:B36"/>
    <mergeCell ref="X28:X29"/>
    <mergeCell ref="Y28:Y29"/>
    <mergeCell ref="Z28:Z29"/>
    <mergeCell ref="AA28:AA29"/>
    <mergeCell ref="AB28:AB29"/>
    <mergeCell ref="AC28:AC29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7"/>
  <sheetViews>
    <sheetView zoomScale="80" zoomScaleNormal="80" workbookViewId="0">
      <selection activeCell="AN16" sqref="AN16"/>
    </sheetView>
  </sheetViews>
  <sheetFormatPr defaultRowHeight="12.75" x14ac:dyDescent="0.2"/>
  <cols>
    <col min="1" max="1" width="11.85546875" style="6" customWidth="1"/>
    <col min="2" max="2" width="135.7109375" style="6" customWidth="1"/>
    <col min="3" max="3" width="13" style="6" customWidth="1"/>
    <col min="4" max="10" width="6.7109375" style="6" customWidth="1"/>
    <col min="11" max="12" width="4.7109375" style="6" customWidth="1"/>
    <col min="13" max="13" width="7.28515625" style="6" customWidth="1"/>
    <col min="14" max="14" width="4.7109375" style="6" customWidth="1"/>
    <col min="15" max="15" width="6.28515625" style="6" customWidth="1"/>
    <col min="16" max="16" width="4.7109375" style="6" customWidth="1"/>
    <col min="17" max="17" width="6.140625" style="6" customWidth="1"/>
    <col min="18" max="18" width="4.7109375" style="6" customWidth="1"/>
    <col min="19" max="19" width="6.140625" style="6" customWidth="1"/>
    <col min="20" max="20" width="4.7109375" style="6" customWidth="1"/>
    <col min="21" max="21" width="6.5703125" style="6" customWidth="1"/>
    <col min="22" max="22" width="4.7109375" style="6" customWidth="1"/>
    <col min="23" max="23" width="5.85546875" style="6" customWidth="1"/>
    <col min="24" max="24" width="4.7109375" style="6" customWidth="1"/>
    <col min="25" max="25" width="6.5703125" style="6" customWidth="1"/>
    <col min="26" max="30" width="4.7109375" style="6" customWidth="1"/>
    <col min="31" max="33" width="6.7109375" style="6" customWidth="1"/>
    <col min="34" max="16384" width="9.140625" style="6"/>
  </cols>
  <sheetData>
    <row r="1" spans="1:33" ht="22.5" x14ac:dyDescent="0.3">
      <c r="C1" s="15" t="s">
        <v>277</v>
      </c>
    </row>
    <row r="2" spans="1:33" ht="23.25" customHeight="1" x14ac:dyDescent="0.2">
      <c r="C2" s="628" t="s">
        <v>276</v>
      </c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8"/>
      <c r="Z2" s="628"/>
      <c r="AA2" s="628"/>
      <c r="AB2" s="628"/>
      <c r="AC2" s="628"/>
      <c r="AD2" s="628"/>
      <c r="AE2" s="628"/>
      <c r="AF2" s="628"/>
      <c r="AG2" s="628"/>
    </row>
    <row r="3" spans="1:33" ht="24.75" customHeight="1" x14ac:dyDescent="0.3">
      <c r="B3" s="16"/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  <c r="U3" s="628"/>
      <c r="V3" s="628"/>
      <c r="W3" s="628"/>
      <c r="X3" s="628"/>
      <c r="Y3" s="628"/>
      <c r="Z3" s="628"/>
      <c r="AA3" s="628"/>
      <c r="AB3" s="628"/>
      <c r="AC3" s="628"/>
      <c r="AD3" s="628"/>
      <c r="AE3" s="628"/>
      <c r="AF3" s="628"/>
      <c r="AG3" s="628"/>
    </row>
    <row r="4" spans="1:33" ht="24.75" customHeight="1" thickBot="1" x14ac:dyDescent="0.25">
      <c r="C4" s="629"/>
      <c r="D4" s="629"/>
      <c r="E4" s="629"/>
      <c r="F4" s="629"/>
      <c r="G4" s="629"/>
      <c r="H4" s="629"/>
      <c r="I4" s="629"/>
      <c r="J4" s="629"/>
      <c r="K4" s="629"/>
      <c r="L4" s="629"/>
      <c r="M4" s="629"/>
      <c r="N4" s="629"/>
      <c r="O4" s="629"/>
      <c r="P4" s="629"/>
      <c r="Q4" s="629"/>
      <c r="R4" s="629"/>
      <c r="S4" s="629"/>
      <c r="T4" s="629"/>
      <c r="U4" s="629"/>
      <c r="V4" s="629"/>
      <c r="W4" s="629"/>
      <c r="X4" s="629"/>
      <c r="Y4" s="629"/>
      <c r="Z4" s="629"/>
      <c r="AA4" s="629"/>
      <c r="AB4" s="629"/>
      <c r="AC4" s="629"/>
      <c r="AD4" s="629"/>
      <c r="AE4" s="629"/>
      <c r="AF4" s="629"/>
      <c r="AG4" s="629"/>
    </row>
    <row r="5" spans="1:33" s="14" customFormat="1" ht="55.5" customHeight="1" thickBot="1" x14ac:dyDescent="0.3">
      <c r="A5" s="521" t="s">
        <v>85</v>
      </c>
      <c r="B5" s="524" t="s">
        <v>118</v>
      </c>
      <c r="C5" s="507" t="s">
        <v>45</v>
      </c>
      <c r="D5" s="530" t="s">
        <v>104</v>
      </c>
      <c r="E5" s="531"/>
      <c r="F5" s="536" t="s">
        <v>76</v>
      </c>
      <c r="G5" s="537"/>
      <c r="H5" s="537"/>
      <c r="I5" s="537"/>
      <c r="J5" s="538"/>
      <c r="K5" s="509" t="s">
        <v>81</v>
      </c>
      <c r="L5" s="510"/>
      <c r="M5" s="510"/>
      <c r="N5" s="510"/>
      <c r="O5" s="510"/>
      <c r="P5" s="510"/>
      <c r="Q5" s="510"/>
      <c r="R5" s="511"/>
      <c r="S5" s="509" t="s">
        <v>82</v>
      </c>
      <c r="T5" s="510"/>
      <c r="U5" s="510"/>
      <c r="V5" s="510"/>
      <c r="W5" s="510"/>
      <c r="X5" s="510"/>
      <c r="Y5" s="510"/>
      <c r="Z5" s="511"/>
      <c r="AA5" s="520" t="s">
        <v>160</v>
      </c>
      <c r="AB5" s="518"/>
      <c r="AC5" s="518"/>
      <c r="AD5" s="519"/>
      <c r="AE5" s="509" t="s">
        <v>95</v>
      </c>
      <c r="AF5" s="510"/>
      <c r="AG5" s="543"/>
    </row>
    <row r="6" spans="1:33" s="14" customFormat="1" ht="52.5" customHeight="1" thickBot="1" x14ac:dyDescent="0.3">
      <c r="A6" s="522"/>
      <c r="B6" s="525"/>
      <c r="C6" s="526"/>
      <c r="D6" s="532"/>
      <c r="E6" s="533"/>
      <c r="F6" s="539" t="s">
        <v>84</v>
      </c>
      <c r="G6" s="541" t="s">
        <v>77</v>
      </c>
      <c r="H6" s="542"/>
      <c r="I6" s="542"/>
      <c r="J6" s="527" t="s">
        <v>79</v>
      </c>
      <c r="K6" s="518" t="s">
        <v>91</v>
      </c>
      <c r="L6" s="518"/>
      <c r="M6" s="518"/>
      <c r="N6" s="519"/>
      <c r="O6" s="518" t="s">
        <v>93</v>
      </c>
      <c r="P6" s="518"/>
      <c r="Q6" s="518"/>
      <c r="R6" s="519"/>
      <c r="S6" s="518" t="s">
        <v>92</v>
      </c>
      <c r="T6" s="518"/>
      <c r="U6" s="518"/>
      <c r="V6" s="519"/>
      <c r="W6" s="518" t="s">
        <v>94</v>
      </c>
      <c r="X6" s="518"/>
      <c r="Y6" s="518"/>
      <c r="Z6" s="519"/>
      <c r="AA6" s="518" t="s">
        <v>165</v>
      </c>
      <c r="AB6" s="518"/>
      <c r="AC6" s="518"/>
      <c r="AD6" s="519"/>
      <c r="AE6" s="544"/>
      <c r="AF6" s="545"/>
      <c r="AG6" s="546"/>
    </row>
    <row r="7" spans="1:33" s="14" customFormat="1" ht="32.25" customHeight="1" thickBot="1" x14ac:dyDescent="0.3">
      <c r="A7" s="522"/>
      <c r="B7" s="525"/>
      <c r="C7" s="526"/>
      <c r="D7" s="534"/>
      <c r="E7" s="535"/>
      <c r="F7" s="539"/>
      <c r="G7" s="516" t="s">
        <v>78</v>
      </c>
      <c r="H7" s="514" t="s">
        <v>83</v>
      </c>
      <c r="I7" s="516" t="s">
        <v>80</v>
      </c>
      <c r="J7" s="528"/>
      <c r="K7" s="516" t="s">
        <v>88</v>
      </c>
      <c r="L7" s="514" t="s">
        <v>89</v>
      </c>
      <c r="M7" s="516" t="s">
        <v>90</v>
      </c>
      <c r="N7" s="512" t="s">
        <v>140</v>
      </c>
      <c r="O7" s="516" t="s">
        <v>88</v>
      </c>
      <c r="P7" s="514" t="s">
        <v>89</v>
      </c>
      <c r="Q7" s="516" t="s">
        <v>90</v>
      </c>
      <c r="R7" s="512" t="s">
        <v>140</v>
      </c>
      <c r="S7" s="516" t="s">
        <v>88</v>
      </c>
      <c r="T7" s="514" t="s">
        <v>89</v>
      </c>
      <c r="U7" s="516" t="s">
        <v>90</v>
      </c>
      <c r="V7" s="512" t="s">
        <v>140</v>
      </c>
      <c r="W7" s="516" t="s">
        <v>88</v>
      </c>
      <c r="X7" s="514" t="s">
        <v>89</v>
      </c>
      <c r="Y7" s="516" t="s">
        <v>90</v>
      </c>
      <c r="Z7" s="512" t="s">
        <v>140</v>
      </c>
      <c r="AA7" s="516" t="s">
        <v>88</v>
      </c>
      <c r="AB7" s="514" t="s">
        <v>89</v>
      </c>
      <c r="AC7" s="516" t="s">
        <v>90</v>
      </c>
      <c r="AD7" s="512" t="s">
        <v>140</v>
      </c>
      <c r="AE7" s="507" t="s">
        <v>96</v>
      </c>
      <c r="AF7" s="507" t="s">
        <v>97</v>
      </c>
      <c r="AG7" s="507" t="s">
        <v>98</v>
      </c>
    </row>
    <row r="8" spans="1:33" s="14" customFormat="1" ht="136.5" customHeight="1" thickBot="1" x14ac:dyDescent="0.3">
      <c r="A8" s="523"/>
      <c r="B8" s="525"/>
      <c r="C8" s="526"/>
      <c r="D8" s="404" t="s">
        <v>139</v>
      </c>
      <c r="E8" s="404" t="s">
        <v>86</v>
      </c>
      <c r="F8" s="540"/>
      <c r="G8" s="517"/>
      <c r="H8" s="515"/>
      <c r="I8" s="517"/>
      <c r="J8" s="529"/>
      <c r="K8" s="517"/>
      <c r="L8" s="515"/>
      <c r="M8" s="517"/>
      <c r="N8" s="513"/>
      <c r="O8" s="517"/>
      <c r="P8" s="515"/>
      <c r="Q8" s="517"/>
      <c r="R8" s="513"/>
      <c r="S8" s="517"/>
      <c r="T8" s="515"/>
      <c r="U8" s="517"/>
      <c r="V8" s="513"/>
      <c r="W8" s="517"/>
      <c r="X8" s="515"/>
      <c r="Y8" s="517"/>
      <c r="Z8" s="513"/>
      <c r="AA8" s="517"/>
      <c r="AB8" s="515"/>
      <c r="AC8" s="517"/>
      <c r="AD8" s="513"/>
      <c r="AE8" s="508"/>
      <c r="AF8" s="508"/>
      <c r="AG8" s="508"/>
    </row>
    <row r="9" spans="1:33" s="7" customFormat="1" ht="23.25" customHeight="1" thickBot="1" x14ac:dyDescent="0.35">
      <c r="A9" s="11" t="s">
        <v>172</v>
      </c>
      <c r="B9" s="590" t="s">
        <v>120</v>
      </c>
      <c r="C9" s="591"/>
      <c r="D9" s="591"/>
      <c r="E9" s="591"/>
      <c r="F9" s="591"/>
      <c r="G9" s="591"/>
      <c r="H9" s="591"/>
      <c r="I9" s="591"/>
      <c r="J9" s="591"/>
      <c r="K9" s="591"/>
      <c r="L9" s="591"/>
      <c r="M9" s="591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  <c r="AC9" s="592"/>
      <c r="AD9" s="592"/>
      <c r="AE9" s="592"/>
      <c r="AF9" s="592"/>
      <c r="AG9" s="593"/>
    </row>
    <row r="10" spans="1:33" s="5" customFormat="1" ht="19.5" customHeight="1" thickBot="1" x14ac:dyDescent="0.35">
      <c r="A10" s="612" t="s">
        <v>103</v>
      </c>
      <c r="B10" s="613"/>
      <c r="C10" s="44"/>
      <c r="D10" s="300">
        <f>D11+D14</f>
        <v>15</v>
      </c>
      <c r="E10" s="301">
        <f>E11+E14</f>
        <v>450</v>
      </c>
      <c r="F10" s="302">
        <f>F11+F14</f>
        <v>20</v>
      </c>
      <c r="G10" s="303"/>
      <c r="H10" s="303"/>
      <c r="I10" s="303"/>
      <c r="J10" s="304">
        <f>J11+J14</f>
        <v>280</v>
      </c>
      <c r="K10" s="557">
        <f>K11+K14</f>
        <v>1.25</v>
      </c>
      <c r="L10" s="557"/>
      <c r="M10" s="557"/>
      <c r="N10" s="135">
        <f>N11+N14</f>
        <v>10</v>
      </c>
      <c r="O10" s="557">
        <f>O11+O14</f>
        <v>1</v>
      </c>
      <c r="P10" s="557"/>
      <c r="Q10" s="557"/>
      <c r="R10" s="147">
        <f>R11+R14</f>
        <v>5</v>
      </c>
      <c r="S10" s="557">
        <f>S11+S14</f>
        <v>0</v>
      </c>
      <c r="T10" s="557"/>
      <c r="U10" s="557"/>
      <c r="V10" s="68">
        <f>V11+V14</f>
        <v>0</v>
      </c>
      <c r="W10" s="557">
        <f>W11+W14</f>
        <v>0</v>
      </c>
      <c r="X10" s="557"/>
      <c r="Y10" s="557"/>
      <c r="Z10" s="68">
        <f>Z11+Z14</f>
        <v>0</v>
      </c>
      <c r="AA10" s="557">
        <f>AA11+AA14</f>
        <v>0</v>
      </c>
      <c r="AB10" s="557"/>
      <c r="AC10" s="557"/>
      <c r="AD10" s="68">
        <f>AD11+AD14</f>
        <v>0</v>
      </c>
      <c r="AE10" s="407"/>
      <c r="AF10" s="68"/>
      <c r="AG10" s="68"/>
    </row>
    <row r="11" spans="1:33" s="2" customFormat="1" ht="20.25" customHeight="1" thickBot="1" x14ac:dyDescent="0.35">
      <c r="A11" s="82"/>
      <c r="B11" s="416" t="s">
        <v>41</v>
      </c>
      <c r="C11" s="44"/>
      <c r="D11" s="68">
        <f>SUM(D12:D13)</f>
        <v>10</v>
      </c>
      <c r="E11" s="408">
        <f t="shared" ref="E11:J11" si="0">SUM(E12:E13)</f>
        <v>300</v>
      </c>
      <c r="F11" s="420">
        <f t="shared" si="0"/>
        <v>20</v>
      </c>
      <c r="G11" s="421"/>
      <c r="H11" s="421"/>
      <c r="I11" s="421"/>
      <c r="J11" s="309">
        <f t="shared" si="0"/>
        <v>280</v>
      </c>
      <c r="K11" s="463">
        <f>SUM(K12:M13)</f>
        <v>1.25</v>
      </c>
      <c r="L11" s="463"/>
      <c r="M11" s="463"/>
      <c r="N11" s="134">
        <f>SUM(N12:N13)</f>
        <v>10</v>
      </c>
      <c r="O11" s="463">
        <v>0</v>
      </c>
      <c r="P11" s="463"/>
      <c r="Q11" s="463"/>
      <c r="R11" s="310">
        <v>0</v>
      </c>
      <c r="S11" s="557">
        <v>0</v>
      </c>
      <c r="T11" s="557"/>
      <c r="U11" s="557"/>
      <c r="V11" s="68">
        <v>0</v>
      </c>
      <c r="W11" s="557">
        <v>0</v>
      </c>
      <c r="X11" s="557"/>
      <c r="Y11" s="557"/>
      <c r="Z11" s="68">
        <v>0</v>
      </c>
      <c r="AA11" s="557">
        <v>0</v>
      </c>
      <c r="AB11" s="557"/>
      <c r="AC11" s="557"/>
      <c r="AD11" s="68">
        <v>0</v>
      </c>
      <c r="AE11" s="403"/>
      <c r="AF11" s="68"/>
      <c r="AG11" s="68"/>
    </row>
    <row r="12" spans="1:33" s="2" customFormat="1" ht="39.950000000000003" customHeight="1" x14ac:dyDescent="0.3">
      <c r="A12" s="297" t="s">
        <v>181</v>
      </c>
      <c r="B12" s="80" t="s">
        <v>170</v>
      </c>
      <c r="C12" s="388" t="s">
        <v>171</v>
      </c>
      <c r="D12" s="311">
        <v>5</v>
      </c>
      <c r="E12" s="312">
        <f>D12*30</f>
        <v>150</v>
      </c>
      <c r="F12" s="313">
        <f>G12+H12+I12</f>
        <v>4</v>
      </c>
      <c r="G12" s="314"/>
      <c r="H12" s="314"/>
      <c r="I12" s="314">
        <v>4</v>
      </c>
      <c r="J12" s="315">
        <f>E12-F12</f>
        <v>146</v>
      </c>
      <c r="K12" s="316"/>
      <c r="L12" s="317"/>
      <c r="M12" s="398">
        <v>0.25</v>
      </c>
      <c r="N12" s="94">
        <v>5</v>
      </c>
      <c r="O12" s="319"/>
      <c r="P12" s="320"/>
      <c r="Q12" s="321"/>
      <c r="R12" s="322"/>
      <c r="S12" s="323"/>
      <c r="T12" s="324"/>
      <c r="U12" s="325"/>
      <c r="V12" s="326"/>
      <c r="W12" s="323"/>
      <c r="X12" s="324"/>
      <c r="Y12" s="325"/>
      <c r="Z12" s="326"/>
      <c r="AA12" s="323"/>
      <c r="AB12" s="324"/>
      <c r="AC12" s="325"/>
      <c r="AD12" s="326"/>
      <c r="AE12" s="327">
        <v>1</v>
      </c>
      <c r="AF12" s="311"/>
      <c r="AG12" s="311"/>
    </row>
    <row r="13" spans="1:33" s="2" customFormat="1" ht="39.950000000000003" customHeight="1" thickBot="1" x14ac:dyDescent="0.35">
      <c r="A13" s="297" t="s">
        <v>182</v>
      </c>
      <c r="B13" s="397" t="s">
        <v>194</v>
      </c>
      <c r="C13" s="389" t="s">
        <v>171</v>
      </c>
      <c r="D13" s="328">
        <v>5</v>
      </c>
      <c r="E13" s="329">
        <f>D13*30</f>
        <v>150</v>
      </c>
      <c r="F13" s="313">
        <f>G13+H13+I13</f>
        <v>16</v>
      </c>
      <c r="G13" s="330">
        <v>8</v>
      </c>
      <c r="H13" s="330"/>
      <c r="I13" s="330">
        <v>8</v>
      </c>
      <c r="J13" s="315">
        <f>E13-F13</f>
        <v>134</v>
      </c>
      <c r="K13" s="399">
        <v>0.5</v>
      </c>
      <c r="L13" s="317"/>
      <c r="M13" s="318">
        <v>0.5</v>
      </c>
      <c r="N13" s="94">
        <v>5</v>
      </c>
      <c r="O13" s="331"/>
      <c r="P13" s="332"/>
      <c r="Q13" s="333"/>
      <c r="R13" s="334"/>
      <c r="S13" s="335"/>
      <c r="T13" s="336"/>
      <c r="U13" s="337"/>
      <c r="V13" s="338"/>
      <c r="W13" s="335"/>
      <c r="X13" s="336"/>
      <c r="Y13" s="337"/>
      <c r="Z13" s="338"/>
      <c r="AA13" s="335"/>
      <c r="AB13" s="336"/>
      <c r="AC13" s="337"/>
      <c r="AD13" s="338"/>
      <c r="AE13" s="339">
        <v>1</v>
      </c>
      <c r="AF13" s="340"/>
      <c r="AG13" s="340"/>
    </row>
    <row r="14" spans="1:33" s="2" customFormat="1" ht="19.5" customHeight="1" thickBot="1" x14ac:dyDescent="0.35">
      <c r="A14" s="298"/>
      <c r="B14" s="415" t="s">
        <v>110</v>
      </c>
      <c r="C14" s="47"/>
      <c r="D14" s="143">
        <v>5</v>
      </c>
      <c r="E14" s="407">
        <f>SUM(E15:E17)</f>
        <v>150</v>
      </c>
      <c r="F14" s="341"/>
      <c r="G14" s="421"/>
      <c r="H14" s="421"/>
      <c r="I14" s="421"/>
      <c r="J14" s="309"/>
      <c r="K14" s="602">
        <f>SUM(K15:M17)</f>
        <v>0</v>
      </c>
      <c r="L14" s="603"/>
      <c r="M14" s="604"/>
      <c r="N14" s="134">
        <f>SUM(N15:N17)</f>
        <v>0</v>
      </c>
      <c r="O14" s="602">
        <f>SUM(O15:Q17)</f>
        <v>1</v>
      </c>
      <c r="P14" s="603"/>
      <c r="Q14" s="604"/>
      <c r="R14" s="310">
        <f>SUM(R15:R17)</f>
        <v>5</v>
      </c>
      <c r="S14" s="630">
        <f>SUM(S15:U17)</f>
        <v>0</v>
      </c>
      <c r="T14" s="631"/>
      <c r="U14" s="632"/>
      <c r="V14" s="143">
        <f>SUM(V15:V17)</f>
        <v>0</v>
      </c>
      <c r="W14" s="630">
        <f>SUM(W15:Y17)</f>
        <v>0</v>
      </c>
      <c r="X14" s="631"/>
      <c r="Y14" s="632"/>
      <c r="Z14" s="143">
        <f>SUM(Z15:Z17)</f>
        <v>0</v>
      </c>
      <c r="AA14" s="630">
        <f>SUM(AA15:AC17)</f>
        <v>0</v>
      </c>
      <c r="AB14" s="631"/>
      <c r="AC14" s="632"/>
      <c r="AD14" s="143">
        <f>SUM(AD15:AD17)</f>
        <v>0</v>
      </c>
      <c r="AE14" s="342"/>
      <c r="AF14" s="75"/>
      <c r="AG14" s="75"/>
    </row>
    <row r="15" spans="1:33" s="2" customFormat="1" ht="48" customHeight="1" x14ac:dyDescent="0.3">
      <c r="A15" s="299" t="s">
        <v>183</v>
      </c>
      <c r="B15" s="131" t="s">
        <v>214</v>
      </c>
      <c r="C15" s="393" t="s">
        <v>215</v>
      </c>
      <c r="D15" s="605">
        <v>5</v>
      </c>
      <c r="E15" s="606">
        <f t="shared" ref="E15" si="1">D15*30</f>
        <v>150</v>
      </c>
      <c r="F15" s="608">
        <f>SUM(G15:I17)</f>
        <v>16</v>
      </c>
      <c r="G15" s="610">
        <v>8</v>
      </c>
      <c r="H15" s="610"/>
      <c r="I15" s="610">
        <v>8</v>
      </c>
      <c r="J15" s="573">
        <f>E15-F15</f>
        <v>134</v>
      </c>
      <c r="K15" s="584"/>
      <c r="L15" s="571"/>
      <c r="M15" s="580"/>
      <c r="N15" s="582"/>
      <c r="O15" s="584">
        <v>0.5</v>
      </c>
      <c r="P15" s="571"/>
      <c r="Q15" s="580">
        <v>0.5</v>
      </c>
      <c r="R15" s="582">
        <v>5</v>
      </c>
      <c r="S15" s="586"/>
      <c r="T15" s="571"/>
      <c r="U15" s="580"/>
      <c r="V15" s="620"/>
      <c r="W15" s="586"/>
      <c r="X15" s="571"/>
      <c r="Y15" s="580"/>
      <c r="Z15" s="633"/>
      <c r="AA15" s="586"/>
      <c r="AB15" s="571"/>
      <c r="AC15" s="580"/>
      <c r="AD15" s="633"/>
      <c r="AE15" s="565">
        <v>2</v>
      </c>
      <c r="AF15" s="567"/>
      <c r="AG15" s="343"/>
    </row>
    <row r="16" spans="1:33" s="2" customFormat="1" ht="63.75" customHeight="1" x14ac:dyDescent="0.3">
      <c r="A16" s="299" t="s">
        <v>184</v>
      </c>
      <c r="B16" s="133" t="s">
        <v>216</v>
      </c>
      <c r="C16" s="60" t="s">
        <v>217</v>
      </c>
      <c r="D16" s="605"/>
      <c r="E16" s="606"/>
      <c r="F16" s="608"/>
      <c r="G16" s="610"/>
      <c r="H16" s="610"/>
      <c r="I16" s="610"/>
      <c r="J16" s="573"/>
      <c r="K16" s="584"/>
      <c r="L16" s="571"/>
      <c r="M16" s="580"/>
      <c r="N16" s="582"/>
      <c r="O16" s="584"/>
      <c r="P16" s="571"/>
      <c r="Q16" s="580"/>
      <c r="R16" s="582"/>
      <c r="S16" s="586"/>
      <c r="T16" s="571"/>
      <c r="U16" s="580"/>
      <c r="V16" s="620"/>
      <c r="W16" s="586"/>
      <c r="X16" s="571"/>
      <c r="Y16" s="580"/>
      <c r="Z16" s="633"/>
      <c r="AA16" s="586"/>
      <c r="AB16" s="571"/>
      <c r="AC16" s="580"/>
      <c r="AD16" s="633"/>
      <c r="AE16" s="605"/>
      <c r="AF16" s="579"/>
      <c r="AG16" s="344"/>
    </row>
    <row r="17" spans="1:33" s="2" customFormat="1" ht="52.5" customHeight="1" thickBot="1" x14ac:dyDescent="0.35">
      <c r="A17" s="299" t="s">
        <v>185</v>
      </c>
      <c r="B17" s="132" t="s">
        <v>218</v>
      </c>
      <c r="C17" s="425" t="s">
        <v>219</v>
      </c>
      <c r="D17" s="589"/>
      <c r="E17" s="607"/>
      <c r="F17" s="609"/>
      <c r="G17" s="611"/>
      <c r="H17" s="611"/>
      <c r="I17" s="611"/>
      <c r="J17" s="574"/>
      <c r="K17" s="585"/>
      <c r="L17" s="572"/>
      <c r="M17" s="581"/>
      <c r="N17" s="583"/>
      <c r="O17" s="585"/>
      <c r="P17" s="572"/>
      <c r="Q17" s="581"/>
      <c r="R17" s="583"/>
      <c r="S17" s="587"/>
      <c r="T17" s="572"/>
      <c r="U17" s="581"/>
      <c r="V17" s="621"/>
      <c r="W17" s="587"/>
      <c r="X17" s="572"/>
      <c r="Y17" s="581"/>
      <c r="Z17" s="634"/>
      <c r="AA17" s="587"/>
      <c r="AB17" s="572"/>
      <c r="AC17" s="581"/>
      <c r="AD17" s="634"/>
      <c r="AE17" s="589"/>
      <c r="AF17" s="552"/>
      <c r="AG17" s="345"/>
    </row>
    <row r="18" spans="1:33" s="7" customFormat="1" ht="23.25" customHeight="1" thickBot="1" x14ac:dyDescent="0.35">
      <c r="A18" s="56" t="s">
        <v>107</v>
      </c>
      <c r="B18" s="616" t="s">
        <v>46</v>
      </c>
      <c r="C18" s="616"/>
      <c r="D18" s="616"/>
      <c r="E18" s="616"/>
      <c r="F18" s="616"/>
      <c r="G18" s="616"/>
      <c r="H18" s="616"/>
      <c r="I18" s="616"/>
      <c r="J18" s="616"/>
      <c r="K18" s="616"/>
      <c r="L18" s="616"/>
      <c r="M18" s="616"/>
      <c r="N18" s="616"/>
      <c r="O18" s="616"/>
      <c r="P18" s="616"/>
      <c r="Q18" s="616"/>
      <c r="R18" s="616"/>
      <c r="S18" s="616"/>
      <c r="T18" s="616"/>
      <c r="U18" s="616"/>
      <c r="V18" s="616"/>
      <c r="W18" s="616"/>
      <c r="X18" s="616"/>
      <c r="Y18" s="616"/>
      <c r="Z18" s="616"/>
      <c r="AA18" s="616"/>
      <c r="AB18" s="616"/>
      <c r="AC18" s="616"/>
      <c r="AD18" s="616"/>
      <c r="AE18" s="616"/>
      <c r="AF18" s="616"/>
      <c r="AG18" s="617"/>
    </row>
    <row r="19" spans="1:33" s="5" customFormat="1" ht="19.5" customHeight="1" thickBot="1" x14ac:dyDescent="0.35">
      <c r="A19" s="614" t="s">
        <v>103</v>
      </c>
      <c r="B19" s="615"/>
      <c r="C19" s="55"/>
      <c r="D19" s="417">
        <f t="shared" ref="D19:K19" si="2">D20+D25</f>
        <v>30</v>
      </c>
      <c r="E19" s="347">
        <f t="shared" si="2"/>
        <v>900</v>
      </c>
      <c r="F19" s="348"/>
      <c r="G19" s="349"/>
      <c r="H19" s="349"/>
      <c r="I19" s="349"/>
      <c r="J19" s="350"/>
      <c r="K19" s="553">
        <f t="shared" si="2"/>
        <v>0</v>
      </c>
      <c r="L19" s="554"/>
      <c r="M19" s="555"/>
      <c r="N19" s="347">
        <f>N20+N25</f>
        <v>0</v>
      </c>
      <c r="O19" s="553">
        <f>O20+O25</f>
        <v>1</v>
      </c>
      <c r="P19" s="554"/>
      <c r="Q19" s="555"/>
      <c r="R19" s="351">
        <f>R20+R25</f>
        <v>5</v>
      </c>
      <c r="S19" s="553">
        <f>S20+S25</f>
        <v>2</v>
      </c>
      <c r="T19" s="554"/>
      <c r="U19" s="555"/>
      <c r="V19" s="347">
        <f>V20+V25</f>
        <v>10</v>
      </c>
      <c r="W19" s="553">
        <f>W20+W25</f>
        <v>3</v>
      </c>
      <c r="X19" s="554"/>
      <c r="Y19" s="555"/>
      <c r="Z19" s="347">
        <f>Z20+Z25</f>
        <v>15</v>
      </c>
      <c r="AA19" s="553">
        <f>AA20+AA25</f>
        <v>0</v>
      </c>
      <c r="AB19" s="554"/>
      <c r="AC19" s="555"/>
      <c r="AD19" s="347">
        <f>AD20+AD25</f>
        <v>0</v>
      </c>
      <c r="AE19" s="405"/>
      <c r="AF19" s="405"/>
      <c r="AG19" s="405"/>
    </row>
    <row r="20" spans="1:33" s="2" customFormat="1" ht="20.25" customHeight="1" thickBot="1" x14ac:dyDescent="0.35">
      <c r="A20" s="45"/>
      <c r="B20" s="415" t="s">
        <v>41</v>
      </c>
      <c r="C20" s="146"/>
      <c r="D20" s="406">
        <f t="shared" ref="D20:E20" si="3">SUM(D21:D24)</f>
        <v>20</v>
      </c>
      <c r="E20" s="68">
        <f t="shared" si="3"/>
        <v>600</v>
      </c>
      <c r="F20" s="341"/>
      <c r="G20" s="421"/>
      <c r="H20" s="421"/>
      <c r="I20" s="421"/>
      <c r="J20" s="309"/>
      <c r="K20" s="556">
        <f>SUM(K21:M24)</f>
        <v>0</v>
      </c>
      <c r="L20" s="557"/>
      <c r="M20" s="558"/>
      <c r="N20" s="68">
        <f>SUM(N21:N24)</f>
        <v>0</v>
      </c>
      <c r="O20" s="556">
        <f>SUM(O21:Q24)</f>
        <v>1</v>
      </c>
      <c r="P20" s="557"/>
      <c r="Q20" s="558"/>
      <c r="R20" s="147">
        <f>SUM(R21:R24)</f>
        <v>5</v>
      </c>
      <c r="S20" s="556">
        <f>SUM(S21:U24)</f>
        <v>2</v>
      </c>
      <c r="T20" s="557"/>
      <c r="U20" s="558"/>
      <c r="V20" s="68">
        <f>SUM(V21:V24)</f>
        <v>10</v>
      </c>
      <c r="W20" s="556">
        <f>SUM(W21:Y24)</f>
        <v>1</v>
      </c>
      <c r="X20" s="557"/>
      <c r="Y20" s="558"/>
      <c r="Z20" s="68">
        <f>SUM(Z21:Z24)</f>
        <v>5</v>
      </c>
      <c r="AA20" s="556">
        <f>SUM(AA21:AC24)</f>
        <v>0</v>
      </c>
      <c r="AB20" s="557"/>
      <c r="AC20" s="558"/>
      <c r="AD20" s="68">
        <f>SUM(AD21:AD24)</f>
        <v>0</v>
      </c>
      <c r="AE20" s="141"/>
      <c r="AF20" s="75"/>
      <c r="AG20" s="75"/>
    </row>
    <row r="21" spans="1:33" s="2" customFormat="1" ht="68.25" customHeight="1" x14ac:dyDescent="0.3">
      <c r="A21" s="84" t="s">
        <v>186</v>
      </c>
      <c r="B21" s="80" t="s">
        <v>279</v>
      </c>
      <c r="C21" s="81" t="s">
        <v>219</v>
      </c>
      <c r="D21" s="98">
        <v>5</v>
      </c>
      <c r="E21" s="413">
        <f>D21*30</f>
        <v>150</v>
      </c>
      <c r="F21" s="105">
        <f>G21+H21+I21</f>
        <v>16</v>
      </c>
      <c r="G21" s="418">
        <v>8</v>
      </c>
      <c r="H21" s="418"/>
      <c r="I21" s="418">
        <v>8</v>
      </c>
      <c r="J21" s="107">
        <f>E21-F21</f>
        <v>134</v>
      </c>
      <c r="K21" s="422"/>
      <c r="L21" s="409"/>
      <c r="M21" s="410"/>
      <c r="N21" s="94"/>
      <c r="O21" s="108"/>
      <c r="P21" s="409"/>
      <c r="Q21" s="107"/>
      <c r="R21" s="411"/>
      <c r="S21" s="105">
        <v>0.5</v>
      </c>
      <c r="T21" s="409"/>
      <c r="U21" s="107">
        <v>0.5</v>
      </c>
      <c r="V21" s="357">
        <v>5</v>
      </c>
      <c r="W21" s="105"/>
      <c r="X21" s="409"/>
      <c r="Y21" s="107"/>
      <c r="Z21" s="357"/>
      <c r="AA21" s="105"/>
      <c r="AB21" s="409"/>
      <c r="AC21" s="107"/>
      <c r="AD21" s="357"/>
      <c r="AE21" s="412">
        <v>3</v>
      </c>
      <c r="AF21" s="413"/>
      <c r="AG21" s="413"/>
    </row>
    <row r="22" spans="1:33" s="2" customFormat="1" ht="60" customHeight="1" x14ac:dyDescent="0.3">
      <c r="A22" s="84" t="s">
        <v>187</v>
      </c>
      <c r="B22" s="80" t="s">
        <v>280</v>
      </c>
      <c r="C22" s="60" t="s">
        <v>219</v>
      </c>
      <c r="D22" s="358">
        <v>5</v>
      </c>
      <c r="E22" s="63">
        <f t="shared" ref="E22:E24" si="4">D22*30</f>
        <v>150</v>
      </c>
      <c r="F22" s="110">
        <f t="shared" ref="F22:F24" si="5">G22+H22+I22</f>
        <v>16</v>
      </c>
      <c r="G22" s="111">
        <v>8</v>
      </c>
      <c r="H22" s="111"/>
      <c r="I22" s="111">
        <v>8</v>
      </c>
      <c r="J22" s="112">
        <f t="shared" ref="J22:J24" si="6">E22-F22</f>
        <v>134</v>
      </c>
      <c r="K22" s="120"/>
      <c r="L22" s="359"/>
      <c r="M22" s="360"/>
      <c r="N22" s="103"/>
      <c r="O22" s="361"/>
      <c r="P22" s="359"/>
      <c r="Q22" s="112"/>
      <c r="R22" s="122"/>
      <c r="S22" s="110">
        <v>0.5</v>
      </c>
      <c r="T22" s="359"/>
      <c r="U22" s="112">
        <v>0.5</v>
      </c>
      <c r="V22" s="117">
        <v>5</v>
      </c>
      <c r="W22" s="110"/>
      <c r="X22" s="359"/>
      <c r="Y22" s="112"/>
      <c r="Z22" s="117"/>
      <c r="AA22" s="110"/>
      <c r="AB22" s="359"/>
      <c r="AC22" s="112"/>
      <c r="AD22" s="117"/>
      <c r="AE22" s="412">
        <v>3</v>
      </c>
      <c r="AF22" s="63"/>
      <c r="AG22" s="63"/>
    </row>
    <row r="23" spans="1:33" s="2" customFormat="1" ht="63.75" customHeight="1" x14ac:dyDescent="0.3">
      <c r="A23" s="84" t="s">
        <v>188</v>
      </c>
      <c r="B23" s="54" t="s">
        <v>281</v>
      </c>
      <c r="C23" s="60" t="s">
        <v>219</v>
      </c>
      <c r="D23" s="362">
        <v>5</v>
      </c>
      <c r="E23" s="63">
        <f t="shared" si="4"/>
        <v>150</v>
      </c>
      <c r="F23" s="110">
        <f t="shared" si="5"/>
        <v>16</v>
      </c>
      <c r="G23" s="111">
        <v>8</v>
      </c>
      <c r="H23" s="111"/>
      <c r="I23" s="111">
        <v>8</v>
      </c>
      <c r="J23" s="112">
        <f t="shared" si="6"/>
        <v>134</v>
      </c>
      <c r="K23" s="120"/>
      <c r="L23" s="359"/>
      <c r="M23" s="360"/>
      <c r="N23" s="103"/>
      <c r="O23" s="361">
        <v>0.5</v>
      </c>
      <c r="P23" s="359"/>
      <c r="Q23" s="112">
        <v>0.5</v>
      </c>
      <c r="R23" s="122">
        <v>5</v>
      </c>
      <c r="S23" s="110"/>
      <c r="T23" s="359"/>
      <c r="U23" s="112"/>
      <c r="V23" s="117"/>
      <c r="W23" s="110"/>
      <c r="X23" s="359"/>
      <c r="Y23" s="112"/>
      <c r="Z23" s="117"/>
      <c r="AA23" s="110"/>
      <c r="AB23" s="359"/>
      <c r="AC23" s="112"/>
      <c r="AD23" s="117"/>
      <c r="AE23" s="412">
        <v>2</v>
      </c>
      <c r="AF23" s="63"/>
      <c r="AG23" s="63"/>
    </row>
    <row r="24" spans="1:33" s="2" customFormat="1" ht="63.75" customHeight="1" thickBot="1" x14ac:dyDescent="0.35">
      <c r="A24" s="84" t="s">
        <v>189</v>
      </c>
      <c r="B24" s="54" t="s">
        <v>282</v>
      </c>
      <c r="C24" s="60" t="s">
        <v>219</v>
      </c>
      <c r="D24" s="362">
        <v>5</v>
      </c>
      <c r="E24" s="63">
        <f t="shared" si="4"/>
        <v>150</v>
      </c>
      <c r="F24" s="110">
        <f t="shared" si="5"/>
        <v>16</v>
      </c>
      <c r="G24" s="111">
        <v>8</v>
      </c>
      <c r="H24" s="111"/>
      <c r="I24" s="111">
        <v>8</v>
      </c>
      <c r="J24" s="112">
        <f t="shared" si="6"/>
        <v>134</v>
      </c>
      <c r="K24" s="120"/>
      <c r="L24" s="359"/>
      <c r="M24" s="360"/>
      <c r="N24" s="103"/>
      <c r="O24" s="361"/>
      <c r="P24" s="359"/>
      <c r="Q24" s="112"/>
      <c r="R24" s="122"/>
      <c r="S24" s="110"/>
      <c r="T24" s="359"/>
      <c r="U24" s="112"/>
      <c r="V24" s="117"/>
      <c r="W24" s="110">
        <v>0.5</v>
      </c>
      <c r="X24" s="359"/>
      <c r="Y24" s="112">
        <v>0.5</v>
      </c>
      <c r="Z24" s="117">
        <v>5</v>
      </c>
      <c r="AA24" s="110"/>
      <c r="AB24" s="359"/>
      <c r="AC24" s="112"/>
      <c r="AD24" s="117"/>
      <c r="AE24" s="412">
        <v>4</v>
      </c>
      <c r="AF24" s="63"/>
      <c r="AG24" s="63"/>
    </row>
    <row r="25" spans="1:33" s="43" customFormat="1" ht="19.5" customHeight="1" thickBot="1" x14ac:dyDescent="0.35">
      <c r="A25" s="400"/>
      <c r="B25" s="87" t="s">
        <v>110</v>
      </c>
      <c r="C25" s="88"/>
      <c r="D25" s="414">
        <f t="shared" ref="D25:E25" si="7">SUM(D26:D29)</f>
        <v>10</v>
      </c>
      <c r="E25" s="284">
        <f t="shared" si="7"/>
        <v>300</v>
      </c>
      <c r="F25" s="363"/>
      <c r="G25" s="364"/>
      <c r="H25" s="364"/>
      <c r="I25" s="364"/>
      <c r="J25" s="365"/>
      <c r="K25" s="594">
        <f>SUM(K26:M29)</f>
        <v>0</v>
      </c>
      <c r="L25" s="595"/>
      <c r="M25" s="596"/>
      <c r="N25" s="366">
        <f>SUM(N26:N29)</f>
        <v>0</v>
      </c>
      <c r="O25" s="594">
        <f>SUM(O26:Q29)</f>
        <v>0</v>
      </c>
      <c r="P25" s="595"/>
      <c r="Q25" s="596"/>
      <c r="R25" s="367">
        <f>SUM(R26:R29)</f>
        <v>0</v>
      </c>
      <c r="S25" s="597">
        <f>SUM(S26:U29)</f>
        <v>0</v>
      </c>
      <c r="T25" s="598"/>
      <c r="U25" s="599"/>
      <c r="V25" s="286">
        <f>SUM(V26:V29)</f>
        <v>0</v>
      </c>
      <c r="W25" s="597">
        <f>SUM(W26:Y29)</f>
        <v>2</v>
      </c>
      <c r="X25" s="598"/>
      <c r="Y25" s="599"/>
      <c r="Z25" s="286">
        <f>SUM(Z26:Z29)</f>
        <v>10</v>
      </c>
      <c r="AA25" s="597">
        <f>SUM(AA26:AC29)</f>
        <v>0</v>
      </c>
      <c r="AB25" s="598"/>
      <c r="AC25" s="599"/>
      <c r="AD25" s="286">
        <f>SUM(AD26:AD29)</f>
        <v>0</v>
      </c>
      <c r="AE25" s="286"/>
      <c r="AF25" s="284"/>
      <c r="AG25" s="284"/>
    </row>
    <row r="26" spans="1:33" s="2" customFormat="1" ht="78.75" customHeight="1" x14ac:dyDescent="0.3">
      <c r="A26" s="392" t="s">
        <v>190</v>
      </c>
      <c r="B26" s="85" t="s">
        <v>283</v>
      </c>
      <c r="C26" s="547" t="s">
        <v>219</v>
      </c>
      <c r="D26" s="565">
        <v>5</v>
      </c>
      <c r="E26" s="567">
        <f>D26*30</f>
        <v>150</v>
      </c>
      <c r="F26" s="600">
        <f>G26+H26+I26</f>
        <v>16</v>
      </c>
      <c r="G26" s="625">
        <v>8</v>
      </c>
      <c r="H26" s="625"/>
      <c r="I26" s="625">
        <v>8</v>
      </c>
      <c r="J26" s="561">
        <f>E26-F26</f>
        <v>134</v>
      </c>
      <c r="K26" s="637"/>
      <c r="L26" s="559"/>
      <c r="M26" s="561"/>
      <c r="N26" s="639"/>
      <c r="O26" s="637"/>
      <c r="P26" s="559"/>
      <c r="Q26" s="561"/>
      <c r="R26" s="635"/>
      <c r="S26" s="600"/>
      <c r="T26" s="559"/>
      <c r="U26" s="561"/>
      <c r="V26" s="563"/>
      <c r="W26" s="600">
        <v>0.5</v>
      </c>
      <c r="X26" s="559"/>
      <c r="Y26" s="561">
        <v>0.5</v>
      </c>
      <c r="Z26" s="563">
        <v>5</v>
      </c>
      <c r="AA26" s="600"/>
      <c r="AB26" s="559"/>
      <c r="AC26" s="561"/>
      <c r="AD26" s="563"/>
      <c r="AE26" s="565">
        <v>4</v>
      </c>
      <c r="AF26" s="567"/>
      <c r="AG26" s="567"/>
    </row>
    <row r="27" spans="1:33" s="2" customFormat="1" ht="84.75" customHeight="1" x14ac:dyDescent="0.3">
      <c r="A27" s="84" t="s">
        <v>191</v>
      </c>
      <c r="B27" s="83" t="s">
        <v>284</v>
      </c>
      <c r="C27" s="548"/>
      <c r="D27" s="566"/>
      <c r="E27" s="568"/>
      <c r="F27" s="601"/>
      <c r="G27" s="626"/>
      <c r="H27" s="626"/>
      <c r="I27" s="626"/>
      <c r="J27" s="562"/>
      <c r="K27" s="638"/>
      <c r="L27" s="560"/>
      <c r="M27" s="562"/>
      <c r="N27" s="640"/>
      <c r="O27" s="638"/>
      <c r="P27" s="560"/>
      <c r="Q27" s="562"/>
      <c r="R27" s="636"/>
      <c r="S27" s="601"/>
      <c r="T27" s="560"/>
      <c r="U27" s="562"/>
      <c r="V27" s="564"/>
      <c r="W27" s="601"/>
      <c r="X27" s="560"/>
      <c r="Y27" s="562"/>
      <c r="Z27" s="564"/>
      <c r="AA27" s="601"/>
      <c r="AB27" s="560"/>
      <c r="AC27" s="562"/>
      <c r="AD27" s="564"/>
      <c r="AE27" s="566"/>
      <c r="AF27" s="568"/>
      <c r="AG27" s="568"/>
    </row>
    <row r="28" spans="1:33" s="2" customFormat="1" ht="82.5" customHeight="1" x14ac:dyDescent="0.3">
      <c r="A28" s="84" t="s">
        <v>192</v>
      </c>
      <c r="B28" s="83" t="s">
        <v>285</v>
      </c>
      <c r="C28" s="549" t="s">
        <v>219</v>
      </c>
      <c r="D28" s="588">
        <v>5</v>
      </c>
      <c r="E28" s="551">
        <f t="shared" ref="E28" si="8">D28*30</f>
        <v>150</v>
      </c>
      <c r="F28" s="622">
        <f t="shared" ref="F28" si="9">G28+H28+I28</f>
        <v>16</v>
      </c>
      <c r="G28" s="623">
        <v>8</v>
      </c>
      <c r="H28" s="623"/>
      <c r="I28" s="623">
        <v>8</v>
      </c>
      <c r="J28" s="624">
        <f t="shared" ref="J28" si="10">E28-F28</f>
        <v>134</v>
      </c>
      <c r="K28" s="569"/>
      <c r="L28" s="571"/>
      <c r="M28" s="573"/>
      <c r="N28" s="575"/>
      <c r="O28" s="569"/>
      <c r="P28" s="571"/>
      <c r="Q28" s="573"/>
      <c r="R28" s="577"/>
      <c r="S28" s="608"/>
      <c r="T28" s="571"/>
      <c r="U28" s="573"/>
      <c r="V28" s="618"/>
      <c r="W28" s="608">
        <v>0.5</v>
      </c>
      <c r="X28" s="571"/>
      <c r="Y28" s="573">
        <v>0.5</v>
      </c>
      <c r="Z28" s="618">
        <v>5</v>
      </c>
      <c r="AA28" s="608"/>
      <c r="AB28" s="571"/>
      <c r="AC28" s="573"/>
      <c r="AD28" s="618"/>
      <c r="AE28" s="588">
        <v>4</v>
      </c>
      <c r="AF28" s="551"/>
      <c r="AG28" s="551"/>
    </row>
    <row r="29" spans="1:33" s="2" customFormat="1" ht="71.25" customHeight="1" thickBot="1" x14ac:dyDescent="0.35">
      <c r="A29" s="401" t="s">
        <v>193</v>
      </c>
      <c r="B29" s="86" t="s">
        <v>286</v>
      </c>
      <c r="C29" s="550"/>
      <c r="D29" s="589"/>
      <c r="E29" s="552"/>
      <c r="F29" s="609"/>
      <c r="G29" s="611"/>
      <c r="H29" s="611"/>
      <c r="I29" s="611"/>
      <c r="J29" s="574"/>
      <c r="K29" s="570"/>
      <c r="L29" s="572"/>
      <c r="M29" s="574"/>
      <c r="N29" s="576"/>
      <c r="O29" s="570"/>
      <c r="P29" s="572"/>
      <c r="Q29" s="574"/>
      <c r="R29" s="578"/>
      <c r="S29" s="609"/>
      <c r="T29" s="572"/>
      <c r="U29" s="574"/>
      <c r="V29" s="619"/>
      <c r="W29" s="609"/>
      <c r="X29" s="572"/>
      <c r="Y29" s="574"/>
      <c r="Z29" s="619"/>
      <c r="AA29" s="609"/>
      <c r="AB29" s="572"/>
      <c r="AC29" s="574"/>
      <c r="AD29" s="619"/>
      <c r="AE29" s="589"/>
      <c r="AF29" s="552"/>
      <c r="AG29" s="552"/>
    </row>
    <row r="30" spans="1:33" ht="8.25" customHeight="1" x14ac:dyDescent="0.2"/>
    <row r="31" spans="1:33" ht="21" customHeight="1" x14ac:dyDescent="0.2">
      <c r="A31" s="627"/>
      <c r="B31" s="627"/>
      <c r="C31" s="627"/>
      <c r="D31" s="627"/>
      <c r="E31" s="627"/>
      <c r="F31" s="627"/>
      <c r="G31" s="627"/>
      <c r="H31" s="627"/>
      <c r="I31" s="627"/>
      <c r="J31" s="627"/>
      <c r="K31" s="627"/>
      <c r="L31" s="627"/>
      <c r="M31" s="627"/>
      <c r="N31" s="627"/>
      <c r="O31" s="627"/>
      <c r="P31" s="627"/>
      <c r="Q31" s="627"/>
      <c r="R31" s="627"/>
      <c r="S31" s="627"/>
      <c r="T31" s="627"/>
      <c r="U31" s="627"/>
      <c r="V31" s="627"/>
      <c r="W31" s="627"/>
      <c r="X31" s="627"/>
      <c r="Y31" s="627"/>
      <c r="Z31" s="627"/>
      <c r="AA31" s="627"/>
      <c r="AB31" s="627"/>
      <c r="AC31" s="627"/>
      <c r="AD31" s="627"/>
      <c r="AE31" s="627"/>
      <c r="AF31" s="627"/>
      <c r="AG31" s="627"/>
    </row>
    <row r="32" spans="1:33" ht="15.75" customHeight="1" x14ac:dyDescent="0.2">
      <c r="A32" s="627"/>
      <c r="B32" s="627"/>
      <c r="C32" s="627"/>
      <c r="D32" s="627"/>
      <c r="E32" s="627"/>
      <c r="F32" s="627"/>
      <c r="G32" s="627"/>
      <c r="H32" s="627"/>
      <c r="I32" s="627"/>
      <c r="J32" s="627"/>
      <c r="K32" s="627"/>
      <c r="L32" s="627"/>
      <c r="M32" s="627"/>
      <c r="N32" s="627"/>
      <c r="O32" s="627"/>
      <c r="P32" s="627"/>
      <c r="Q32" s="627"/>
      <c r="R32" s="627"/>
      <c r="S32" s="627"/>
      <c r="T32" s="627"/>
      <c r="U32" s="627"/>
      <c r="V32" s="627"/>
      <c r="W32" s="627"/>
      <c r="X32" s="627"/>
      <c r="Y32" s="627"/>
      <c r="Z32" s="627"/>
      <c r="AA32" s="627"/>
      <c r="AB32" s="627"/>
      <c r="AC32" s="627"/>
      <c r="AD32" s="627"/>
      <c r="AE32" s="627"/>
      <c r="AF32" s="627"/>
      <c r="AG32" s="627"/>
    </row>
    <row r="33" spans="1:39" ht="15.75" customHeight="1" x14ac:dyDescent="0.3">
      <c r="A33" s="419"/>
      <c r="B33" s="419"/>
      <c r="C33" s="419"/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  <c r="AE33" s="419"/>
      <c r="AF33" s="419"/>
      <c r="AG33" s="419"/>
    </row>
    <row r="34" spans="1:39" s="3" customFormat="1" ht="15.75" customHeight="1" x14ac:dyDescent="0.3">
      <c r="A34" s="40" t="s">
        <v>278</v>
      </c>
      <c r="B34" s="40"/>
      <c r="C34" s="40"/>
      <c r="D34" s="40"/>
      <c r="F34" s="41"/>
      <c r="G34" s="40" t="s">
        <v>232</v>
      </c>
      <c r="H34" s="40"/>
      <c r="I34" s="41"/>
      <c r="J34" s="41"/>
      <c r="K34" s="41"/>
      <c r="L34" s="41"/>
      <c r="M34" s="12"/>
      <c r="N34" s="41"/>
      <c r="O34" s="42"/>
      <c r="P34" s="40"/>
      <c r="Q34" s="41"/>
      <c r="R34" s="41"/>
      <c r="S34" s="40"/>
      <c r="T34" s="40"/>
      <c r="U34" s="41"/>
      <c r="V34" s="40"/>
      <c r="W34" s="12"/>
      <c r="X34" s="12"/>
      <c r="Y34" s="40"/>
      <c r="Z34" s="12"/>
      <c r="AA34" s="12"/>
      <c r="AB34" s="12"/>
      <c r="AC34" s="12"/>
      <c r="AD34" s="12"/>
      <c r="AE34" s="12"/>
      <c r="AF34" s="12"/>
      <c r="AG34" s="12"/>
      <c r="AJ34" s="4"/>
      <c r="AK34" s="4"/>
      <c r="AL34" s="4"/>
      <c r="AM34" s="4"/>
    </row>
    <row r="35" spans="1:39" ht="18.75" x14ac:dyDescent="0.3">
      <c r="H35" s="40"/>
      <c r="P35" s="40"/>
    </row>
    <row r="36" spans="1:39" ht="18.75" customHeight="1" x14ac:dyDescent="0.3">
      <c r="A36" s="461" t="s">
        <v>230</v>
      </c>
      <c r="B36" s="461"/>
      <c r="C36" s="156"/>
      <c r="D36" s="156"/>
      <c r="E36" s="156"/>
      <c r="H36" s="40"/>
    </row>
    <row r="37" spans="1:39" ht="19.5" customHeight="1" x14ac:dyDescent="0.3">
      <c r="A37" s="461"/>
      <c r="B37" s="461"/>
      <c r="C37" s="156"/>
      <c r="F37" s="40"/>
      <c r="G37" s="40"/>
      <c r="H37" s="42"/>
      <c r="I37" s="40"/>
      <c r="J37" s="368"/>
      <c r="K37" s="368"/>
      <c r="L37" s="40"/>
      <c r="M37" s="368"/>
      <c r="N37" s="368"/>
      <c r="O37" s="368"/>
      <c r="P37" s="368"/>
      <c r="Q37" s="368"/>
      <c r="R37" s="369"/>
      <c r="S37" s="369"/>
      <c r="T37" s="370"/>
      <c r="U37" s="370"/>
      <c r="V37" s="370"/>
      <c r="W37" s="370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</row>
  </sheetData>
  <mergeCells count="172">
    <mergeCell ref="C2:AG4"/>
    <mergeCell ref="A5:A8"/>
    <mergeCell ref="B5:B8"/>
    <mergeCell ref="C5:C8"/>
    <mergeCell ref="D5:E7"/>
    <mergeCell ref="F5:J5"/>
    <mergeCell ref="K5:R5"/>
    <mergeCell ref="S5:Z5"/>
    <mergeCell ref="AA5:AD5"/>
    <mergeCell ref="AE5:AG6"/>
    <mergeCell ref="F6:F8"/>
    <mergeCell ref="G6:I6"/>
    <mergeCell ref="J6:J8"/>
    <mergeCell ref="K6:N6"/>
    <mergeCell ref="O6:R6"/>
    <mergeCell ref="S6:V6"/>
    <mergeCell ref="P7:P8"/>
    <mergeCell ref="Q7:Q8"/>
    <mergeCell ref="R7:R8"/>
    <mergeCell ref="S7:S8"/>
    <mergeCell ref="V7:V8"/>
    <mergeCell ref="W7:W8"/>
    <mergeCell ref="X7:X8"/>
    <mergeCell ref="Y7:Y8"/>
    <mergeCell ref="W6:Z6"/>
    <mergeCell ref="AA6:AD6"/>
    <mergeCell ref="G7:G8"/>
    <mergeCell ref="H7:H8"/>
    <mergeCell ref="I7:I8"/>
    <mergeCell ref="K7:K8"/>
    <mergeCell ref="L7:L8"/>
    <mergeCell ref="M7:M8"/>
    <mergeCell ref="N7:N8"/>
    <mergeCell ref="O7:O8"/>
    <mergeCell ref="W11:Y11"/>
    <mergeCell ref="AA11:AC11"/>
    <mergeCell ref="K14:M14"/>
    <mergeCell ref="O14:Q14"/>
    <mergeCell ref="S14:U14"/>
    <mergeCell ref="W14:Y14"/>
    <mergeCell ref="AA14:AC14"/>
    <mergeCell ref="AF7:AF8"/>
    <mergeCell ref="AG7:AG8"/>
    <mergeCell ref="B9:AG9"/>
    <mergeCell ref="A10:B10"/>
    <mergeCell ref="K10:M10"/>
    <mergeCell ref="O10:Q10"/>
    <mergeCell ref="S10:U10"/>
    <mergeCell ref="W10:Y10"/>
    <mergeCell ref="AA10:AC10"/>
    <mergeCell ref="Z7:Z8"/>
    <mergeCell ref="AA7:AA8"/>
    <mergeCell ref="AB7:AB8"/>
    <mergeCell ref="AC7:AC8"/>
    <mergeCell ref="AD7:AD8"/>
    <mergeCell ref="AE7:AE8"/>
    <mergeCell ref="T7:T8"/>
    <mergeCell ref="U7:U8"/>
    <mergeCell ref="D15:D17"/>
    <mergeCell ref="E15:E17"/>
    <mergeCell ref="F15:F17"/>
    <mergeCell ref="G15:G17"/>
    <mergeCell ref="H15:H17"/>
    <mergeCell ref="I15:I17"/>
    <mergeCell ref="K11:M11"/>
    <mergeCell ref="O11:Q11"/>
    <mergeCell ref="S11:U11"/>
    <mergeCell ref="AB15:AB17"/>
    <mergeCell ref="AC15:AC17"/>
    <mergeCell ref="AD15:AD17"/>
    <mergeCell ref="AE15:AE17"/>
    <mergeCell ref="AF15:AF17"/>
    <mergeCell ref="B18:AG18"/>
    <mergeCell ref="V15:V17"/>
    <mergeCell ref="W15:W17"/>
    <mergeCell ref="X15:X17"/>
    <mergeCell ref="Y15:Y17"/>
    <mergeCell ref="Z15:Z17"/>
    <mergeCell ref="AA15:AA17"/>
    <mergeCell ref="P15:P17"/>
    <mergeCell ref="Q15:Q17"/>
    <mergeCell ref="R15:R17"/>
    <mergeCell ref="S15:S17"/>
    <mergeCell ref="T15:T17"/>
    <mergeCell ref="U15:U17"/>
    <mergeCell ref="J15:J17"/>
    <mergeCell ref="K15:K17"/>
    <mergeCell ref="L15:L17"/>
    <mergeCell ref="M15:M17"/>
    <mergeCell ref="N15:N17"/>
    <mergeCell ref="O15:O17"/>
    <mergeCell ref="W20:Y20"/>
    <mergeCell ref="AA20:AC20"/>
    <mergeCell ref="K25:M25"/>
    <mergeCell ref="O25:Q25"/>
    <mergeCell ref="S25:U25"/>
    <mergeCell ref="W25:Y25"/>
    <mergeCell ref="AA25:AC25"/>
    <mergeCell ref="A19:B19"/>
    <mergeCell ref="K19:M19"/>
    <mergeCell ref="O19:Q19"/>
    <mergeCell ref="S19:U19"/>
    <mergeCell ref="W19:Y19"/>
    <mergeCell ref="AA19:AC19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Q28:Q29"/>
    <mergeCell ref="AG26:AG27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AA26:AA27"/>
    <mergeCell ref="AB26:AB27"/>
    <mergeCell ref="AC26:AC27"/>
    <mergeCell ref="AD26:AD27"/>
    <mergeCell ref="AE26:AE27"/>
    <mergeCell ref="AF26:AF27"/>
    <mergeCell ref="U26:U27"/>
    <mergeCell ref="V26:V27"/>
    <mergeCell ref="W26:W27"/>
    <mergeCell ref="X26:X27"/>
    <mergeCell ref="Y26:Y27"/>
    <mergeCell ref="Z26:Z27"/>
    <mergeCell ref="O26:O27"/>
    <mergeCell ref="A37:B37"/>
    <mergeCell ref="AD28:AD29"/>
    <mergeCell ref="AE28:AE29"/>
    <mergeCell ref="AF28:AF29"/>
    <mergeCell ref="AG28:AG29"/>
    <mergeCell ref="A31:AG32"/>
    <mergeCell ref="A36:B36"/>
    <mergeCell ref="X28:X29"/>
    <mergeCell ref="Y28:Y29"/>
    <mergeCell ref="Z28:Z29"/>
    <mergeCell ref="AA28:AA29"/>
    <mergeCell ref="AB28:AB29"/>
    <mergeCell ref="AC28:AC29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Титул</vt:lpstr>
      <vt:lpstr>Базовая часть РУП маг</vt:lpstr>
      <vt:lpstr>ПГС</vt:lpstr>
      <vt:lpstr>ПЭАД</vt:lpstr>
      <vt:lpstr>ТНП</vt:lpstr>
      <vt:lpstr>ВЭЭЗ</vt:lpstr>
      <vt:lpstr>ВВ</vt:lpstr>
      <vt:lpstr>ТЭСМИК</vt:lpstr>
      <vt:lpstr>'Базовая часть РУП маг'!Область_печати</vt:lpstr>
      <vt:lpstr>ПГС!Область_печати</vt:lpstr>
      <vt:lpstr>Титул!Область_печати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750500</dc:title>
  <dc:subject>Учебный план кафедры ПОКС(бакалавр по ECTS) по семестрам</dc:subject>
  <dc:creator>Дресвянников С.Ю.;Temir Bolotbek</dc:creator>
  <dc:description>9.07.08 Curriculum has been updated to Educational and Technological Practices accounting._x000d_
1.07.2008 Учебный план бакалавра по кредитной технологии обучения.</dc:description>
  <cp:lastModifiedBy>User</cp:lastModifiedBy>
  <cp:lastPrinted>2023-04-11T13:04:43Z</cp:lastPrinted>
  <dcterms:created xsi:type="dcterms:W3CDTF">1999-08-17T06:17:32Z</dcterms:created>
  <dcterms:modified xsi:type="dcterms:W3CDTF">2025-01-30T09:30:38Z</dcterms:modified>
  <cp:category>Curriculum of Software Engineering department</cp:category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